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Ewa\Desktop\Plany 2025\"/>
    </mc:Choice>
  </mc:AlternateContent>
  <xr:revisionPtr revIDLastSave="0" documentId="13_ncr:1_{0AE1DC27-327A-449A-BEF2-17004AE6AE30}" xr6:coauthVersionLast="47" xr6:coauthVersionMax="47" xr10:uidLastSave="{00000000-0000-0000-0000-000000000000}"/>
  <bookViews>
    <workbookView xWindow="7668" yWindow="852" windowWidth="20988" windowHeight="23388" xr2:uid="{378C9822-875A-43BC-8ACE-BBB0B1990325}"/>
  </bookViews>
  <sheets>
    <sheet name="Program zajęć - I" sheetId="2" r:id="rId1"/>
    <sheet name="Slowniki" sheetId="5" state="hidden" r:id="rId2"/>
  </sheets>
  <definedNames>
    <definedName name="Etap">Slowniki!$F$2:$F$4</definedName>
    <definedName name="_xlnm.Print_Area" localSheetId="0">'Program zajęć - I'!$B$1:$K$112</definedName>
    <definedName name="rok_studiow">Slowniki!$H$2:$H$4</definedName>
    <definedName name="Tak_Nie">Slowniki!$D$2:$D$3</definedName>
    <definedName name="TYP_PRZEDMIOTU">Slowniki!$A$2:$A$9</definedName>
    <definedName name="TYPY_PRZEDMIOTU">Slowniki!$A$2:$A$9</definedName>
    <definedName name="usos20212022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4" i="2" l="1"/>
  <c r="G99" i="2"/>
  <c r="G77" i="2"/>
  <c r="L69" i="2"/>
  <c r="L67" i="2"/>
  <c r="L66" i="2"/>
  <c r="G86" i="2"/>
  <c r="H86" i="2" s="1"/>
  <c r="G84" i="2"/>
  <c r="H84" i="2" s="1"/>
  <c r="L64" i="2"/>
  <c r="L63" i="2"/>
  <c r="L62" i="2"/>
  <c r="L61" i="2"/>
  <c r="L60" i="2"/>
  <c r="L68" i="2"/>
  <c r="L65" i="2"/>
  <c r="E97" i="2"/>
  <c r="E96" i="2"/>
  <c r="E95" i="2"/>
  <c r="E93" i="2"/>
  <c r="E92" i="2"/>
  <c r="L29" i="2"/>
  <c r="L51" i="2"/>
  <c r="L44" i="2"/>
  <c r="L28" i="2"/>
  <c r="L18" i="2"/>
  <c r="L17" i="2"/>
  <c r="L16" i="2"/>
  <c r="L15" i="2"/>
  <c r="L75" i="2"/>
  <c r="L74" i="2"/>
  <c r="L73" i="2"/>
  <c r="L72" i="2"/>
  <c r="L71" i="2"/>
  <c r="L70" i="2"/>
  <c r="L59" i="2"/>
  <c r="L58" i="2"/>
  <c r="L57" i="2"/>
  <c r="L56" i="2"/>
  <c r="L55" i="2"/>
  <c r="L54" i="2"/>
  <c r="L53" i="2"/>
  <c r="L52" i="2"/>
  <c r="L50" i="2"/>
  <c r="L49" i="2"/>
  <c r="L48" i="2"/>
  <c r="L47" i="2"/>
  <c r="L46" i="2"/>
  <c r="L45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7" i="2"/>
  <c r="L26" i="2"/>
  <c r="L25" i="2"/>
  <c r="L24" i="2"/>
  <c r="L23" i="2"/>
  <c r="L22" i="2"/>
  <c r="L21" i="2"/>
  <c r="L20" i="2"/>
  <c r="L19" i="2"/>
  <c r="L13" i="2"/>
  <c r="H99" i="2"/>
  <c r="H50" i="2"/>
  <c r="H52" i="2"/>
  <c r="H46" i="2"/>
  <c r="H53" i="2"/>
  <c r="H56" i="2"/>
  <c r="H44" i="2"/>
  <c r="H45" i="2"/>
  <c r="H68" i="2"/>
  <c r="H28" i="2"/>
  <c r="B15" i="2"/>
  <c r="H39" i="2"/>
  <c r="H61" i="2"/>
  <c r="H47" i="2"/>
  <c r="H33" i="2"/>
  <c r="H38" i="2"/>
  <c r="H67" i="2"/>
  <c r="H40" i="2"/>
  <c r="B16" i="2"/>
  <c r="B18" i="2"/>
  <c r="B20" i="2"/>
  <c r="B21" i="2"/>
  <c r="B22" i="2"/>
  <c r="B23" i="2"/>
  <c r="B24" i="2"/>
  <c r="B26" i="2"/>
  <c r="B27" i="2"/>
  <c r="B28" i="2"/>
  <c r="B29" i="2"/>
  <c r="B30" i="2" s="1"/>
  <c r="B32" i="2"/>
  <c r="B33" i="2"/>
  <c r="B34" i="2"/>
  <c r="B35" i="2" s="1"/>
  <c r="B36" i="2"/>
  <c r="G101" i="2" l="1"/>
  <c r="H101" i="2" s="1"/>
  <c r="G97" i="2"/>
  <c r="H97" i="2" s="1"/>
  <c r="G83" i="2"/>
  <c r="H83" i="2" s="1"/>
  <c r="H77" i="2"/>
  <c r="G85" i="2"/>
  <c r="H85" i="2" s="1"/>
  <c r="G92" i="2"/>
  <c r="H92" i="2" s="1"/>
  <c r="G96" i="2"/>
  <c r="H96" i="2" s="1"/>
  <c r="G95" i="2"/>
  <c r="H95" i="2" s="1"/>
  <c r="G93" i="2"/>
  <c r="H93" i="2" s="1"/>
  <c r="G94" i="2"/>
  <c r="H94" i="2" s="1"/>
  <c r="G98" i="2"/>
  <c r="H98" i="2" s="1"/>
  <c r="G100" i="2"/>
  <c r="H100" i="2" s="1"/>
  <c r="B38" i="2"/>
  <c r="B39" i="2"/>
  <c r="B40" i="2" s="1"/>
  <c r="B41" i="2"/>
  <c r="B42" i="2"/>
  <c r="B44" i="2"/>
  <c r="B45" i="2"/>
  <c r="B46" i="2"/>
  <c r="B47" i="2"/>
  <c r="B48" i="2"/>
  <c r="B50" i="2"/>
  <c r="B51" i="2"/>
  <c r="B52" i="2"/>
  <c r="B53" i="2"/>
  <c r="B54" i="2"/>
  <c r="B56" i="2"/>
  <c r="B57" i="2"/>
  <c r="B58" i="2"/>
  <c r="B59" i="2"/>
  <c r="B61" i="2"/>
  <c r="B62" i="2"/>
  <c r="B63" i="2"/>
  <c r="B64" i="2"/>
  <c r="B66" i="2"/>
  <c r="B67" i="2"/>
  <c r="B68" i="2"/>
  <c r="B69" i="2"/>
  <c r="B71" i="2"/>
  <c r="B72" i="2"/>
  <c r="B73" i="2"/>
  <c r="B74" i="2"/>
  <c r="B75" i="2" s="1"/>
</calcChain>
</file>

<file path=xl/sharedStrings.xml><?xml version="1.0" encoding="utf-8"?>
<sst xmlns="http://schemas.openxmlformats.org/spreadsheetml/2006/main" count="105" uniqueCount="93">
  <si>
    <t>PROGRAM ZAJĘĆ NA KIERUNKU ARTES LIBERALES DLA STUDENTÓW I ROKU (studia I stopnia)</t>
  </si>
  <si>
    <t>to kolumna z pomocnymi komentarzami, należy ją usunąć przed wysłaniem planu opiekunowi</t>
  </si>
  <si>
    <t>rok akademicki:</t>
  </si>
  <si>
    <t>semestr:</t>
  </si>
  <si>
    <t>zimowy i letni*</t>
  </si>
  <si>
    <t>TERMIN ZŁOŻENIA W SEKRETARIACIE ZATWIERDZONEGO PRZEZ OPIEKUNA PLANU:</t>
  </si>
  <si>
    <t>* w semestrze zimowym wpisujemy przedmioty całoroczne i z semestru zimowego, w semestrze letnim plan uzupełniamy także o kursy z semestru letniego.</t>
  </si>
  <si>
    <t>imię i nazwisko studenta/studentki:</t>
  </si>
  <si>
    <t>nr albumu:</t>
  </si>
  <si>
    <t>ZACHOWAJ PLAN W KOMPUTERZE! BĘDZIE ON ZA TOBĄ "SZEDŁ" AŻ DO KOŃCA STUDIÓW LICENCJACKICH!</t>
  </si>
  <si>
    <t>rok studiów:</t>
  </si>
  <si>
    <t>pierwszy I stopnia</t>
  </si>
  <si>
    <t>adres e-mail studenta /tki:</t>
  </si>
  <si>
    <t>nr tel. studenta /tki:</t>
  </si>
  <si>
    <t>Lp.</t>
  </si>
  <si>
    <t>Kod przedmiotu</t>
  </si>
  <si>
    <t>Walidacja - prawidłowe przypisanie do grupy</t>
  </si>
  <si>
    <t>Przedmiot</t>
  </si>
  <si>
    <t>Wykładowca</t>
  </si>
  <si>
    <t>Liczba godzin całego kursu</t>
  </si>
  <si>
    <t xml:space="preserve">Punkty ECTS (za cały kurs) </t>
  </si>
  <si>
    <t>Podpięcie  pod etap</t>
  </si>
  <si>
    <t>Rok realizacji (zapisu i zaliczenia)</t>
  </si>
  <si>
    <r>
      <t xml:space="preserve">UWAGI </t>
    </r>
    <r>
      <rPr>
        <sz val="8"/>
        <rFont val="Calibri"/>
        <family val="2"/>
        <charset val="238"/>
        <scheme val="minor"/>
      </rPr>
      <t>(warunek, powtarzanie kursu, uznany ekiwalent, podania i zgody, wszelkie inne niezbędne infomacje)</t>
    </r>
  </si>
  <si>
    <t>Kursy obowiązkowe</t>
  </si>
  <si>
    <t>Obowiązkowe (3700-AL-I)</t>
  </si>
  <si>
    <t>3700-OWI-AL.</t>
  </si>
  <si>
    <t>0000-BHP-OG</t>
  </si>
  <si>
    <t>3700-TechInf-WAL</t>
  </si>
  <si>
    <t>Wyzwania kierunkowe: MĄDROŚĆ I FILOZOFIA</t>
  </si>
  <si>
    <t>Mądrość i filozofia (3700-AL-I-MiF)</t>
  </si>
  <si>
    <t>Wyzwania kierunkowe: DEMOS I POLIS</t>
  </si>
  <si>
    <t>Demos i polis (3700-AL-I-DiP)</t>
  </si>
  <si>
    <t>Historie i tożsamości (3700-AL-I-HiT)</t>
  </si>
  <si>
    <t>Wyzwania kierunkowe: KULTURY I RELIGIE</t>
  </si>
  <si>
    <t>Kultury i religie (3700-AL-I-KiR)</t>
  </si>
  <si>
    <t>Wyzwania kierunkowe: THEATRUM MUNDI</t>
  </si>
  <si>
    <t>Theatrum mundi (3700-AL-I-TM)</t>
  </si>
  <si>
    <t>Wyzwania kierunkowe: ZWIERZĘTA I ŚRODOWISKO</t>
  </si>
  <si>
    <t>Zwierzęta i środowisko (3700-AL-I-ZiŚ)</t>
  </si>
  <si>
    <t>Kursy ogólnouniwersyteckie</t>
  </si>
  <si>
    <t>Ogólnouniwersyteckie</t>
  </si>
  <si>
    <t>Lektoraty</t>
  </si>
  <si>
    <t>Przedmioty różne z oferty Wydziału "Artes Liberales"</t>
  </si>
  <si>
    <t xml:space="preserve">Na 1 roku studiów skup się przede wszystkim na realizacji wyzwań. Na tej części tabeli możesz skupić się później. </t>
  </si>
  <si>
    <t>Pozostałe przedmioty (egzaminy certyfikacyjne, wf)</t>
  </si>
  <si>
    <t xml:space="preserve">Pamiętaj o zaliczeniu wf. Egzamin certyfikacyjny z języka obcego możesz zdać później. </t>
  </si>
  <si>
    <t>suma</t>
  </si>
  <si>
    <t xml:space="preserve">suma </t>
  </si>
  <si>
    <t>Rok studiów</t>
  </si>
  <si>
    <t>Warunki zaliczenia I roku</t>
  </si>
  <si>
    <t>Minimum wymagane w programie studiów</t>
  </si>
  <si>
    <t>Obecenie realizujesz</t>
  </si>
  <si>
    <t>Punktów w roku</t>
  </si>
  <si>
    <t>ECTS z wyzwań kierunkowych</t>
  </si>
  <si>
    <t>ECTS z przedmiotów obowiązkowych</t>
  </si>
  <si>
    <t>ECTS z OGUN</t>
  </si>
  <si>
    <t>Postęp realizacji planu studiów</t>
  </si>
  <si>
    <t>Zaawansowanie [%]</t>
  </si>
  <si>
    <t>OGUNy</t>
  </si>
  <si>
    <t>WF (godziny)</t>
  </si>
  <si>
    <t>Regulamin studiów na UW</t>
  </si>
  <si>
    <t>Przedmioty z  oferty  AL</t>
  </si>
  <si>
    <t xml:space="preserve">wyślij wersję elektroniczną opiekunowi. Poczekaj na odpowiedź potwierdzającą poprawność planu, wydrukuj plan w pdf, podpisz i złóż w sekretariacie Kolegium. </t>
  </si>
  <si>
    <t>oświadczenie studenta:</t>
  </si>
  <si>
    <t>podpis studenta</t>
  </si>
  <si>
    <t>po otrzymaniu potwierdzenia dokonaj niezbędnych podpięć: 
A) wszystkie zajęcia, jakie realizujesz, podepnij pod PROGRAM 
B) przedmioty, które zgłosiłeś do rozliczenia w tym roku dodatkowo podepnij pod ETAP I ROKU</t>
  </si>
  <si>
    <t>Jeśli nie możesz samodzielnie dokonać zmiany w podpięciach, złóż jak najprędzej podanie do Dziekana przez USOS o zgodę na opisane w podaniu zmiany w podpięciach!</t>
  </si>
  <si>
    <t xml:space="preserve">Potwierdzam poprawność moich danych osobowych. Potwierdzam zapoznanie się z Regulaminem studiów na UW, Zasadami studiowania w Kolegium Artes Liberales oraz Programem studiów. </t>
  </si>
  <si>
    <t>data:</t>
  </si>
  <si>
    <t>podpis opiekuna roku:</t>
  </si>
  <si>
    <t>Podstawy ochrony własności intelektualnej</t>
  </si>
  <si>
    <t>Technologie informacyjne</t>
  </si>
  <si>
    <t>Typy przedmiotów</t>
  </si>
  <si>
    <t>Tak_nie</t>
  </si>
  <si>
    <t>Podpięcie pod etap</t>
  </si>
  <si>
    <t>Tak</t>
  </si>
  <si>
    <t>Nie</t>
  </si>
  <si>
    <t>Szkolenie BHP</t>
  </si>
  <si>
    <t>2023/2024</t>
  </si>
  <si>
    <t>2024/2025</t>
  </si>
  <si>
    <t>Great Books / Wielkie dzieła literatury</t>
  </si>
  <si>
    <t>3700-AL-FoH</t>
  </si>
  <si>
    <t>Ivan Dimitrijević, Paweł Stępień</t>
  </si>
  <si>
    <t>3700-AL-FoS</t>
  </si>
  <si>
    <t>3700-AL-GB</t>
  </si>
  <si>
    <t>Wyzwania kierunkowe: HISTORIE - DYSKURSY - TOŻSAMOŚCI</t>
  </si>
  <si>
    <t xml:space="preserve">Program studiów </t>
  </si>
  <si>
    <t>Frontiers of Humanities / Granice humanistyki</t>
  </si>
  <si>
    <t>Frontiers of Science / Granice nauki</t>
  </si>
  <si>
    <t>sem. letni: do 28.02.2025</t>
  </si>
  <si>
    <t>sem. zimowy: do 18.10.2024</t>
  </si>
  <si>
    <t>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</si>
</sst>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indexed="12"/>
      <name val="Arial CE"/>
      <family val="2"/>
      <charset val="238"/>
    </font>
    <font>
      <b/>
      <sz val="12"/>
      <color indexed="62"/>
      <name val="Arial"/>
      <family val="2"/>
    </font>
    <font>
      <b/>
      <sz val="8"/>
      <color indexed="62"/>
      <name val="Arial"/>
      <family val="2"/>
    </font>
    <font>
      <sz val="7.5"/>
      <name val="Arial CE"/>
      <family val="2"/>
      <charset val="238"/>
    </font>
    <font>
      <b/>
      <sz val="10"/>
      <name val="Arial CE"/>
      <charset val="238"/>
    </font>
    <font>
      <sz val="10"/>
      <color rgb="FF7030A0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12"/>
      <name val="Arial"/>
      <family val="2"/>
    </font>
    <font>
      <b/>
      <sz val="10"/>
      <color rgb="FFFF0000"/>
      <name val="Arial CE"/>
      <charset val="238"/>
    </font>
    <font>
      <u/>
      <sz val="10"/>
      <color theme="10"/>
      <name val="Arial CE"/>
      <charset val="238"/>
    </font>
    <font>
      <b/>
      <sz val="15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0"/>
      <color rgb="FF3F3F7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indexed="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0"/>
      <color indexed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12"/>
      <name val="Arial CE"/>
      <family val="2"/>
      <charset val="238"/>
    </font>
    <font>
      <sz val="11"/>
      <color rgb="FF7030A0"/>
      <name val="Arial CE"/>
      <charset val="238"/>
    </font>
    <font>
      <b/>
      <sz val="11"/>
      <color indexed="12"/>
      <name val="Calibri"/>
      <family val="2"/>
      <charset val="238"/>
      <scheme val="minor"/>
    </font>
    <font>
      <b/>
      <sz val="10"/>
      <color rgb="FF002060"/>
      <name val="Arial CE"/>
      <charset val="238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7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protection locked="0"/>
    </xf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2" borderId="11" applyNumberFormat="0" applyAlignment="0" applyProtection="0"/>
    <xf numFmtId="0" fontId="17" fillId="3" borderId="11" applyNumberFormat="0" applyAlignment="0" applyProtection="0"/>
    <xf numFmtId="9" fontId="3" fillId="0" borderId="0" applyFont="0" applyFill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35" fillId="0" borderId="0"/>
  </cellStyleXfs>
  <cellXfs count="133">
    <xf numFmtId="0" fontId="0" fillId="0" borderId="0" xfId="0">
      <protection locked="0"/>
    </xf>
    <xf numFmtId="0" fontId="3" fillId="0" borderId="0" xfId="0" applyFont="1" applyAlignment="1">
      <alignment vertical="center" wrapText="1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0" fillId="0" borderId="0" xfId="0" applyAlignment="1">
      <alignment vertical="center" wrapText="1"/>
      <protection locked="0"/>
    </xf>
    <xf numFmtId="0" fontId="13" fillId="0" borderId="0" xfId="0" applyFont="1" applyAlignment="1">
      <alignment vertical="center" wrapText="1"/>
      <protection locked="0"/>
    </xf>
    <xf numFmtId="0" fontId="8" fillId="0" borderId="0" xfId="0" applyFont="1" applyAlignment="1">
      <alignment vertical="center" wrapText="1"/>
      <protection locked="0"/>
    </xf>
    <xf numFmtId="0" fontId="15" fillId="0" borderId="10" xfId="2"/>
    <xf numFmtId="0" fontId="1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11" fillId="0" borderId="5" xfId="0" applyFont="1" applyBorder="1" applyAlignment="1">
      <alignment horizontal="center" vertical="center"/>
      <protection locked="0"/>
    </xf>
    <xf numFmtId="0" fontId="11" fillId="0" borderId="5" xfId="0" applyFont="1" applyBorder="1" applyAlignment="1">
      <alignment vertical="center"/>
      <protection locked="0"/>
    </xf>
    <xf numFmtId="0" fontId="0" fillId="0" borderId="5" xfId="0" applyBorder="1" applyAlignment="1">
      <alignment vertical="center"/>
      <protection locked="0"/>
    </xf>
    <xf numFmtId="0" fontId="8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5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Alignment="1">
      <alignment horizontal="left" vertical="center"/>
      <protection locked="0"/>
    </xf>
    <xf numFmtId="0" fontId="0" fillId="0" borderId="0" xfId="0" applyAlignment="1">
      <alignment vertical="center"/>
      <protection locked="0"/>
    </xf>
    <xf numFmtId="0" fontId="8" fillId="0" borderId="5" xfId="0" applyFont="1" applyBorder="1" applyAlignment="1">
      <alignment horizontal="left" vertical="center"/>
      <protection locked="0"/>
    </xf>
    <xf numFmtId="0" fontId="13" fillId="0" borderId="0" xfId="0" applyFont="1" applyAlignment="1">
      <alignment vertical="center"/>
      <protection locked="0"/>
    </xf>
    <xf numFmtId="0" fontId="3" fillId="0" borderId="0" xfId="0" applyFont="1" applyAlignment="1">
      <alignment vertical="center"/>
      <protection locked="0"/>
    </xf>
    <xf numFmtId="0" fontId="18" fillId="2" borderId="15" xfId="3" applyFont="1" applyBorder="1" applyAlignment="1" applyProtection="1">
      <alignment horizontal="center" vertical="center" wrapText="1"/>
      <protection locked="0"/>
    </xf>
    <xf numFmtId="0" fontId="1" fillId="5" borderId="12" xfId="6" applyFont="1" applyBorder="1" applyAlignment="1">
      <alignment horizontal="right" vertical="center" wrapText="1"/>
    </xf>
    <xf numFmtId="0" fontId="19" fillId="0" borderId="0" xfId="0" applyFont="1" applyAlignment="1" applyProtection="1">
      <alignment vertical="center" wrapText="1"/>
    </xf>
    <xf numFmtId="0" fontId="19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right" vertical="center"/>
    </xf>
    <xf numFmtId="0" fontId="22" fillId="0" borderId="0" xfId="0" applyFont="1" applyAlignment="1">
      <alignment vertical="center"/>
      <protection locked="0"/>
    </xf>
    <xf numFmtId="0" fontId="19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vertical="center" wrapText="1"/>
    </xf>
    <xf numFmtId="0" fontId="23" fillId="0" borderId="0" xfId="0" applyFont="1" applyAlignment="1">
      <alignment vertical="center"/>
      <protection locked="0"/>
    </xf>
    <xf numFmtId="0" fontId="22" fillId="0" borderId="0" xfId="0" applyFont="1" applyAlignment="1" applyProtection="1">
      <alignment vertical="center"/>
    </xf>
    <xf numFmtId="0" fontId="19" fillId="0" borderId="0" xfId="0" applyFont="1" applyAlignment="1">
      <alignment vertical="center" wrapText="1"/>
      <protection locked="0"/>
    </xf>
    <xf numFmtId="0" fontId="19" fillId="0" borderId="7" xfId="0" applyFont="1" applyBorder="1" applyAlignment="1">
      <alignment vertical="center" wrapText="1"/>
      <protection locked="0"/>
    </xf>
    <xf numFmtId="0" fontId="22" fillId="0" borderId="7" xfId="0" applyFont="1" applyBorder="1" applyAlignment="1">
      <alignment vertical="center" wrapText="1"/>
      <protection locked="0"/>
    </xf>
    <xf numFmtId="0" fontId="19" fillId="0" borderId="7" xfId="0" applyFont="1" applyBorder="1" applyAlignment="1">
      <alignment horizontal="center" vertical="center" wrapText="1"/>
      <protection locked="0"/>
    </xf>
    <xf numFmtId="0" fontId="24" fillId="0" borderId="19" xfId="0" applyFont="1" applyBorder="1" applyAlignment="1" applyProtection="1">
      <alignment horizontal="center" vertical="center" wrapText="1"/>
    </xf>
    <xf numFmtId="0" fontId="24" fillId="0" borderId="20" xfId="0" applyFont="1" applyBorder="1" applyAlignment="1" applyProtection="1">
      <alignment horizontal="center" vertical="center" wrapText="1"/>
    </xf>
    <xf numFmtId="0" fontId="24" fillId="0" borderId="21" xfId="0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 wrapText="1"/>
    </xf>
    <xf numFmtId="0" fontId="24" fillId="0" borderId="22" xfId="0" applyFont="1" applyBorder="1" applyAlignment="1" applyProtection="1">
      <alignment vertical="center" wrapText="1"/>
    </xf>
    <xf numFmtId="0" fontId="25" fillId="0" borderId="2" xfId="0" applyFont="1" applyBorder="1" applyAlignment="1" applyProtection="1">
      <alignment horizontal="center" vertical="center" wrapText="1"/>
    </xf>
    <xf numFmtId="0" fontId="16" fillId="2" borderId="23" xfId="3" applyBorder="1" applyAlignment="1" applyProtection="1">
      <alignment horizontal="center" vertical="center" wrapText="1"/>
      <protection locked="0"/>
    </xf>
    <xf numFmtId="0" fontId="17" fillId="3" borderId="23" xfId="4" applyBorder="1" applyAlignment="1">
      <alignment horizontal="center" vertical="center" wrapText="1"/>
    </xf>
    <xf numFmtId="0" fontId="24" fillId="0" borderId="24" xfId="0" applyFont="1" applyBorder="1" applyAlignment="1" applyProtection="1">
      <alignment horizontal="left" vertical="center" wrapText="1"/>
    </xf>
    <xf numFmtId="0" fontId="16" fillId="2" borderId="23" xfId="3" applyBorder="1" applyAlignment="1" applyProtection="1">
      <alignment horizontal="left" vertical="center" wrapText="1"/>
      <protection locked="0"/>
    </xf>
    <xf numFmtId="0" fontId="16" fillId="2" borderId="11" xfId="3" applyAlignment="1" applyProtection="1">
      <alignment horizontal="center" vertical="center" wrapText="1"/>
      <protection locked="0"/>
    </xf>
    <xf numFmtId="0" fontId="16" fillId="2" borderId="25" xfId="3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</xf>
    <xf numFmtId="0" fontId="16" fillId="2" borderId="11" xfId="3" applyAlignment="1" applyProtection="1">
      <alignment horizontal="left" vertical="center" wrapText="1"/>
      <protection locked="0"/>
    </xf>
    <xf numFmtId="0" fontId="16" fillId="2" borderId="15" xfId="3" applyBorder="1" applyAlignment="1" applyProtection="1">
      <alignment horizontal="center" vertical="center" wrapText="1"/>
      <protection locked="0"/>
    </xf>
    <xf numFmtId="0" fontId="25" fillId="0" borderId="29" xfId="0" applyFont="1" applyBorder="1" applyAlignment="1" applyProtection="1">
      <alignment horizontal="center" vertical="center" wrapText="1"/>
    </xf>
    <xf numFmtId="0" fontId="16" fillId="2" borderId="30" xfId="3" applyBorder="1" applyAlignment="1" applyProtection="1">
      <alignment horizontal="center" vertical="center" wrapText="1"/>
      <protection locked="0"/>
    </xf>
    <xf numFmtId="0" fontId="16" fillId="2" borderId="30" xfId="3" applyBorder="1" applyAlignment="1" applyProtection="1">
      <alignment horizontal="left" vertical="center" wrapText="1"/>
      <protection locked="0"/>
    </xf>
    <xf numFmtId="0" fontId="16" fillId="2" borderId="33" xfId="3" applyBorder="1" applyAlignment="1" applyProtection="1">
      <alignment horizontal="center" vertical="center" wrapText="1"/>
      <protection locked="0"/>
    </xf>
    <xf numFmtId="0" fontId="16" fillId="2" borderId="31" xfId="3" applyBorder="1" applyAlignment="1" applyProtection="1">
      <alignment horizontal="center" vertical="center" wrapText="1"/>
      <protection locked="0"/>
    </xf>
    <xf numFmtId="0" fontId="16" fillId="2" borderId="23" xfId="3" applyBorder="1" applyAlignment="1" applyProtection="1">
      <alignment vertical="center" wrapText="1"/>
      <protection locked="0"/>
    </xf>
    <xf numFmtId="0" fontId="16" fillId="2" borderId="32" xfId="3" applyBorder="1" applyAlignment="1" applyProtection="1">
      <alignment horizontal="center" vertical="center" wrapText="1"/>
      <protection locked="0"/>
    </xf>
    <xf numFmtId="0" fontId="16" fillId="2" borderId="11" xfId="3" applyAlignment="1" applyProtection="1">
      <alignment vertical="center" wrapText="1"/>
      <protection locked="0"/>
    </xf>
    <xf numFmtId="0" fontId="16" fillId="4" borderId="30" xfId="3" applyFill="1" applyBorder="1" applyAlignment="1" applyProtection="1">
      <alignment horizontal="center" vertical="center" wrapText="1"/>
      <protection locked="0"/>
    </xf>
    <xf numFmtId="0" fontId="17" fillId="4" borderId="30" xfId="4" applyFill="1" applyBorder="1" applyAlignment="1" applyProtection="1">
      <alignment horizontal="center" vertical="center" wrapText="1"/>
      <protection locked="0"/>
    </xf>
    <xf numFmtId="0" fontId="25" fillId="0" borderId="4" xfId="0" applyFont="1" applyBorder="1" applyAlignment="1" applyProtection="1">
      <alignment horizontal="center" vertical="center" wrapText="1"/>
    </xf>
    <xf numFmtId="0" fontId="17" fillId="4" borderId="16" xfId="4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vertical="center" wrapText="1"/>
      <protection locked="0"/>
    </xf>
    <xf numFmtId="0" fontId="24" fillId="0" borderId="2" xfId="0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 wrapText="1"/>
      <protection locked="0"/>
    </xf>
    <xf numFmtId="0" fontId="20" fillId="0" borderId="0" xfId="0" applyFont="1" applyAlignment="1">
      <alignment horizontal="left" vertical="center" wrapText="1"/>
      <protection locked="0"/>
    </xf>
    <xf numFmtId="0" fontId="27" fillId="0" borderId="0" xfId="0" applyFont="1" applyAlignment="1">
      <alignment vertical="center" wrapText="1"/>
      <protection locked="0"/>
    </xf>
    <xf numFmtId="0" fontId="20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 wrapText="1"/>
    </xf>
    <xf numFmtId="0" fontId="26" fillId="0" borderId="0" xfId="0" applyFont="1" applyAlignment="1" applyProtection="1">
      <alignment horizontal="center" vertical="center" wrapText="1"/>
    </xf>
    <xf numFmtId="0" fontId="1" fillId="6" borderId="6" xfId="7" applyFont="1" applyBorder="1" applyAlignment="1">
      <alignment vertical="center" wrapText="1"/>
    </xf>
    <xf numFmtId="0" fontId="1" fillId="5" borderId="6" xfId="6" applyFont="1" applyBorder="1" applyAlignment="1">
      <alignment horizontal="right" vertical="center" wrapText="1"/>
    </xf>
    <xf numFmtId="0" fontId="1" fillId="5" borderId="9" xfId="6" applyFont="1" applyBorder="1" applyAlignment="1">
      <alignment vertical="center" wrapText="1"/>
    </xf>
    <xf numFmtId="0" fontId="1" fillId="5" borderId="5" xfId="6" applyFont="1" applyBorder="1" applyAlignment="1">
      <alignment vertical="center" wrapText="1"/>
    </xf>
    <xf numFmtId="9" fontId="1" fillId="5" borderId="13" xfId="6" applyNumberFormat="1" applyFont="1" applyBorder="1" applyAlignment="1">
      <alignment horizontal="center" vertical="center" wrapText="1"/>
    </xf>
    <xf numFmtId="0" fontId="28" fillId="0" borderId="24" xfId="0" applyFont="1" applyBorder="1" applyAlignment="1" applyProtection="1">
      <alignment horizontal="center" vertical="center" wrapText="1"/>
    </xf>
    <xf numFmtId="0" fontId="28" fillId="0" borderId="6" xfId="0" applyFont="1" applyBorder="1" applyAlignment="1" applyProtection="1">
      <alignment horizontal="right" vertical="center" wrapText="1"/>
    </xf>
    <xf numFmtId="0" fontId="28" fillId="0" borderId="9" xfId="0" applyFont="1" applyBorder="1" applyAlignment="1" applyProtection="1">
      <alignment vertical="center" wrapText="1"/>
    </xf>
    <xf numFmtId="9" fontId="28" fillId="0" borderId="18" xfId="5" applyFont="1" applyBorder="1" applyAlignment="1">
      <alignment horizontal="center" vertical="center" wrapText="1"/>
    </xf>
    <xf numFmtId="0" fontId="29" fillId="0" borderId="18" xfId="0" applyFont="1" applyBorder="1" applyAlignment="1" applyProtection="1">
      <alignment horizontal="center" vertical="center" wrapText="1"/>
    </xf>
    <xf numFmtId="0" fontId="28" fillId="0" borderId="0" xfId="0" applyFont="1" applyAlignment="1" applyProtection="1">
      <alignment vertical="center"/>
    </xf>
    <xf numFmtId="0" fontId="28" fillId="0" borderId="7" xfId="0" applyFont="1" applyBorder="1" applyAlignment="1">
      <alignment vertical="center" wrapText="1"/>
      <protection locked="0"/>
    </xf>
    <xf numFmtId="0" fontId="29" fillId="0" borderId="1" xfId="0" applyFont="1" applyBorder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11" fillId="0" borderId="0" xfId="0" applyFont="1" applyAlignment="1">
      <alignment vertical="center"/>
      <protection locked="0"/>
    </xf>
    <xf numFmtId="0" fontId="31" fillId="0" borderId="0" xfId="0" applyFont="1" applyAlignment="1" applyProtection="1">
      <alignment vertical="center" wrapText="1"/>
    </xf>
    <xf numFmtId="0" fontId="11" fillId="0" borderId="0" xfId="0" applyFont="1" applyAlignment="1">
      <alignment vertical="center" wrapText="1"/>
      <protection locked="0"/>
    </xf>
    <xf numFmtId="0" fontId="32" fillId="0" borderId="4" xfId="0" applyFont="1" applyBorder="1" applyAlignment="1" applyProtection="1">
      <alignment horizontal="center" vertical="center" wrapText="1"/>
    </xf>
    <xf numFmtId="0" fontId="14" fillId="0" borderId="0" xfId="1" applyAlignment="1" applyProtection="1">
      <alignment vertical="center"/>
      <protection locked="0"/>
    </xf>
    <xf numFmtId="0" fontId="14" fillId="0" borderId="0" xfId="1" applyAlignment="1" applyProtection="1">
      <alignment vertical="center" wrapText="1"/>
    </xf>
    <xf numFmtId="0" fontId="33" fillId="0" borderId="0" xfId="0" applyFont="1" applyAlignment="1">
      <alignment vertical="center" wrapText="1"/>
      <protection locked="0"/>
    </xf>
    <xf numFmtId="0" fontId="1" fillId="6" borderId="9" xfId="7" applyFont="1" applyBorder="1" applyAlignment="1">
      <alignment horizontal="center" vertical="center" wrapText="1"/>
    </xf>
    <xf numFmtId="0" fontId="1" fillId="6" borderId="18" xfId="7" applyFont="1" applyBorder="1" applyAlignment="1">
      <alignment horizontal="center" vertical="center" wrapText="1"/>
    </xf>
    <xf numFmtId="0" fontId="34" fillId="2" borderId="11" xfId="3" applyFont="1" applyAlignment="1" applyProtection="1">
      <alignment horizontal="center" vertical="center" wrapText="1"/>
      <protection locked="0"/>
    </xf>
    <xf numFmtId="0" fontId="36" fillId="2" borderId="11" xfId="3" applyFont="1" applyAlignment="1" applyProtection="1">
      <alignment horizontal="center" vertical="center" wrapText="1"/>
      <protection locked="0"/>
    </xf>
    <xf numFmtId="0" fontId="24" fillId="0" borderId="24" xfId="0" applyFont="1" applyBorder="1" applyAlignment="1">
      <alignment horizontal="left" vertical="center" wrapText="1"/>
      <protection locked="0"/>
    </xf>
    <xf numFmtId="0" fontId="28" fillId="0" borderId="24" xfId="0" applyFont="1" applyBorder="1" applyAlignment="1">
      <alignment horizontal="center" vertical="center" wrapText="1"/>
      <protection locked="0"/>
    </xf>
    <xf numFmtId="0" fontId="16" fillId="2" borderId="34" xfId="3" applyBorder="1" applyAlignment="1" applyProtection="1">
      <alignment horizontal="center" vertical="center" wrapText="1"/>
      <protection locked="0"/>
    </xf>
    <xf numFmtId="0" fontId="28" fillId="0" borderId="35" xfId="0" applyFont="1" applyBorder="1" applyAlignment="1">
      <alignment horizontal="center" vertical="center" wrapText="1"/>
      <protection locked="0"/>
    </xf>
    <xf numFmtId="0" fontId="16" fillId="2" borderId="16" xfId="3" applyBorder="1" applyAlignment="1" applyProtection="1">
      <alignment horizontal="center" vertical="center" wrapText="1"/>
      <protection locked="0"/>
    </xf>
    <xf numFmtId="0" fontId="16" fillId="2" borderId="17" xfId="3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13" fillId="0" borderId="0" xfId="0" applyFont="1" applyAlignment="1">
      <alignment horizontal="left" vertical="center" wrapText="1"/>
      <protection locked="0"/>
    </xf>
    <xf numFmtId="0" fontId="24" fillId="0" borderId="26" xfId="0" applyFont="1" applyBorder="1" applyAlignment="1" applyProtection="1">
      <alignment horizontal="center" vertical="center" wrapText="1"/>
    </xf>
    <xf numFmtId="0" fontId="24" fillId="0" borderId="27" xfId="0" applyFont="1" applyBorder="1" applyAlignment="1" applyProtection="1">
      <alignment horizontal="center" vertical="center" wrapText="1"/>
    </xf>
    <xf numFmtId="0" fontId="24" fillId="0" borderId="28" xfId="0" applyFont="1" applyBorder="1" applyAlignment="1" applyProtection="1">
      <alignment horizontal="center" vertical="center" wrapText="1"/>
    </xf>
    <xf numFmtId="0" fontId="1" fillId="6" borderId="6" xfId="7" applyFont="1" applyBorder="1" applyAlignment="1">
      <alignment horizontal="center" vertical="center" wrapText="1"/>
    </xf>
    <xf numFmtId="0" fontId="1" fillId="6" borderId="9" xfId="7" applyFont="1" applyBorder="1" applyAlignment="1">
      <alignment horizontal="center" vertical="center" wrapText="1"/>
    </xf>
    <xf numFmtId="0" fontId="1" fillId="6" borderId="18" xfId="7" applyFont="1" applyBorder="1" applyAlignment="1">
      <alignment horizontal="center" vertical="center" wrapText="1"/>
    </xf>
    <xf numFmtId="0" fontId="11" fillId="0" borderId="5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4" fillId="0" borderId="26" xfId="0" applyFont="1" applyBorder="1" applyAlignment="1">
      <alignment horizontal="center" vertical="center" wrapText="1"/>
      <protection locked="0"/>
    </xf>
    <xf numFmtId="0" fontId="24" fillId="0" borderId="27" xfId="0" applyFont="1" applyBorder="1" applyAlignment="1">
      <alignment horizontal="center" vertical="center" wrapText="1"/>
      <protection locked="0"/>
    </xf>
    <xf numFmtId="0" fontId="24" fillId="0" borderId="28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/>
    </xf>
  </cellXfs>
  <cellStyles count="9">
    <cellStyle name="20% - Accent6" xfId="6" builtinId="50"/>
    <cellStyle name="40% - Accent6" xfId="7" builtinId="51"/>
    <cellStyle name="Calculation" xfId="4" builtinId="22"/>
    <cellStyle name="Heading 1" xfId="2" builtinId="16"/>
    <cellStyle name="Hyperlink" xfId="1" builtinId="8"/>
    <cellStyle name="Input" xfId="3" builtinId="20"/>
    <cellStyle name="Normal" xfId="0" builtinId="0" customBuiltin="1"/>
    <cellStyle name="Normal 2" xfId="8" xr:uid="{B6EA1C67-3006-47ED-86D0-2B8D60472136}"/>
    <cellStyle name="Percent" xfId="5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las.al.uw.edu.pl/dla-studentow/studia-i-stopnia-od-2023-r/program-studiow" TargetMode="External"/><Relationship Id="rId1" Type="http://schemas.openxmlformats.org/officeDocument/2006/relationships/hyperlink" Target="https://monitor.uw.edu.pl/Lists/Uchway/Attachments/4930/M.2019.186.U.441.pdf?fbclid=IwAR2iI5CPt3fraTce0AOo9sKnHbY-Am7hYOhUk1StvW9I43GHT4Yo4SyWk7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N116"/>
  <sheetViews>
    <sheetView tabSelected="1" zoomScale="130" zoomScaleNormal="130" workbookViewId="0">
      <selection activeCell="J66" sqref="J66"/>
    </sheetView>
  </sheetViews>
  <sheetFormatPr defaultColWidth="9.33203125" defaultRowHeight="13.8" x14ac:dyDescent="0.25"/>
  <cols>
    <col min="1" max="1" width="2.33203125" style="1" customWidth="1"/>
    <col min="2" max="2" width="4.5546875" style="1" customWidth="1"/>
    <col min="3" max="3" width="9.6640625" style="1" customWidth="1"/>
    <col min="4" max="4" width="7.5546875" style="1" hidden="1" customWidth="1"/>
    <col min="5" max="5" width="33.21875" style="5" customWidth="1"/>
    <col min="6" max="6" width="21.33203125" style="1" customWidth="1"/>
    <col min="7" max="7" width="10.6640625" style="2" customWidth="1"/>
    <col min="8" max="8" width="10.6640625" style="100" customWidth="1"/>
    <col min="9" max="9" width="9.6640625" style="1" customWidth="1"/>
    <col min="10" max="10" width="11.33203125" style="1" customWidth="1"/>
    <col min="11" max="11" width="25.6640625" style="1" customWidth="1"/>
    <col min="12" max="12" width="25.6640625" hidden="1" customWidth="1"/>
    <col min="13" max="13" width="59" style="4" customWidth="1"/>
    <col min="14" max="14" width="67.6640625" style="1" customWidth="1"/>
    <col min="15" max="16" width="9.33203125" style="1"/>
    <col min="17" max="17" width="9.6640625" style="1" bestFit="1" customWidth="1"/>
    <col min="18" max="16384" width="9.33203125" style="1"/>
  </cols>
  <sheetData>
    <row r="1" spans="1:14" s="8" customFormat="1" x14ac:dyDescent="0.25">
      <c r="A1" s="35"/>
      <c r="B1" s="127" t="s">
        <v>0</v>
      </c>
      <c r="C1" s="127"/>
      <c r="D1" s="127"/>
      <c r="E1" s="128"/>
      <c r="F1" s="128"/>
      <c r="G1" s="128"/>
      <c r="H1" s="128"/>
      <c r="I1" s="128"/>
      <c r="J1" s="128"/>
      <c r="K1" s="128"/>
      <c r="L1"/>
      <c r="M1" s="116" t="s">
        <v>1</v>
      </c>
    </row>
    <row r="2" spans="1:14" s="16" customFormat="1" ht="12.75" customHeight="1" x14ac:dyDescent="0.25">
      <c r="A2" s="36"/>
      <c r="B2" s="128"/>
      <c r="C2" s="128"/>
      <c r="D2" s="128"/>
      <c r="E2" s="128"/>
      <c r="F2" s="128"/>
      <c r="G2" s="128"/>
      <c r="H2" s="128"/>
      <c r="I2" s="128"/>
      <c r="J2" s="128"/>
      <c r="K2" s="128"/>
      <c r="L2"/>
      <c r="M2" s="116"/>
    </row>
    <row r="3" spans="1:14" s="16" customFormat="1" ht="14.4" x14ac:dyDescent="0.25">
      <c r="A3" s="36"/>
      <c r="B3" s="36"/>
      <c r="C3" s="36"/>
      <c r="D3" s="36"/>
      <c r="E3" s="37" t="s">
        <v>2</v>
      </c>
      <c r="F3" s="42" t="s">
        <v>80</v>
      </c>
      <c r="G3" s="39"/>
      <c r="H3" s="93"/>
      <c r="I3" s="36"/>
      <c r="J3" s="36"/>
      <c r="K3" s="36"/>
      <c r="L3"/>
      <c r="M3" s="31"/>
    </row>
    <row r="4" spans="1:14" s="16" customFormat="1" ht="67.5" customHeight="1" x14ac:dyDescent="0.25">
      <c r="A4" s="36"/>
      <c r="B4" s="36"/>
      <c r="C4" s="36"/>
      <c r="D4" s="36"/>
      <c r="E4" s="37" t="s">
        <v>3</v>
      </c>
      <c r="F4" s="38" t="s">
        <v>4</v>
      </c>
      <c r="G4" s="39"/>
      <c r="H4" s="93"/>
      <c r="I4" s="36"/>
      <c r="J4" s="36"/>
      <c r="K4" s="40" t="s">
        <v>5</v>
      </c>
      <c r="L4"/>
      <c r="M4" s="4" t="s">
        <v>6</v>
      </c>
    </row>
    <row r="5" spans="1:14" s="16" customFormat="1" ht="14.4" x14ac:dyDescent="0.25">
      <c r="A5" s="36"/>
      <c r="B5" s="36"/>
      <c r="C5" s="36"/>
      <c r="D5" s="36"/>
      <c r="E5" s="37" t="s">
        <v>7</v>
      </c>
      <c r="F5" s="41"/>
      <c r="G5" s="39"/>
      <c r="H5" s="93"/>
      <c r="I5" s="36"/>
      <c r="J5" s="36"/>
      <c r="K5" s="42" t="s">
        <v>91</v>
      </c>
      <c r="L5"/>
      <c r="M5" s="31"/>
    </row>
    <row r="6" spans="1:14" s="16" customFormat="1" ht="26.4" x14ac:dyDescent="0.25">
      <c r="A6" s="36"/>
      <c r="B6" s="36"/>
      <c r="C6" s="36"/>
      <c r="D6" s="36"/>
      <c r="E6" s="37" t="s">
        <v>8</v>
      </c>
      <c r="F6" s="41">
        <v>0</v>
      </c>
      <c r="G6" s="39"/>
      <c r="H6" s="93"/>
      <c r="I6" s="36"/>
      <c r="J6" s="36"/>
      <c r="K6" s="42" t="s">
        <v>90</v>
      </c>
      <c r="L6"/>
      <c r="M6" s="4" t="s">
        <v>9</v>
      </c>
    </row>
    <row r="7" spans="1:14" s="16" customFormat="1" ht="14.4" x14ac:dyDescent="0.25">
      <c r="A7" s="36"/>
      <c r="B7" s="36"/>
      <c r="C7" s="36"/>
      <c r="D7" s="36"/>
      <c r="E7" s="37" t="s">
        <v>10</v>
      </c>
      <c r="F7" s="38" t="s">
        <v>11</v>
      </c>
      <c r="G7" s="39"/>
      <c r="H7" s="93"/>
      <c r="I7" s="36"/>
      <c r="J7" s="36"/>
      <c r="K7" s="36"/>
      <c r="L7"/>
      <c r="M7" s="31"/>
    </row>
    <row r="8" spans="1:14" s="16" customFormat="1" ht="14.4" x14ac:dyDescent="0.25">
      <c r="A8" s="36"/>
      <c r="B8" s="36"/>
      <c r="C8" s="36"/>
      <c r="D8" s="36"/>
      <c r="E8" s="37" t="s">
        <v>12</v>
      </c>
      <c r="F8" s="102"/>
      <c r="G8" s="39"/>
      <c r="H8" s="93"/>
      <c r="I8" s="36"/>
      <c r="J8" s="36"/>
      <c r="K8" s="36"/>
      <c r="L8"/>
      <c r="M8" s="31"/>
    </row>
    <row r="9" spans="1:14" s="16" customFormat="1" ht="14.4" x14ac:dyDescent="0.25">
      <c r="A9" s="36"/>
      <c r="B9" s="36"/>
      <c r="C9" s="36"/>
      <c r="D9" s="36"/>
      <c r="E9" s="37" t="s">
        <v>13</v>
      </c>
      <c r="F9" s="41">
        <v>0</v>
      </c>
      <c r="G9" s="39"/>
      <c r="H9" s="93"/>
      <c r="I9" s="36"/>
      <c r="J9" s="36"/>
      <c r="K9" s="36"/>
      <c r="L9"/>
      <c r="M9" s="31"/>
    </row>
    <row r="10" spans="1:14" ht="15" thickBot="1" x14ac:dyDescent="0.3">
      <c r="A10" s="43"/>
      <c r="B10" s="44"/>
      <c r="C10" s="44"/>
      <c r="D10" s="44"/>
      <c r="E10" s="45"/>
      <c r="F10" s="44"/>
      <c r="G10" s="46"/>
      <c r="H10" s="94"/>
      <c r="I10" s="44"/>
      <c r="J10" s="44"/>
      <c r="K10" s="44"/>
    </row>
    <row r="11" spans="1:14" ht="51.6" thickBot="1" x14ac:dyDescent="0.3">
      <c r="A11" s="43"/>
      <c r="B11" s="47" t="s">
        <v>14</v>
      </c>
      <c r="C11" s="48" t="s">
        <v>15</v>
      </c>
      <c r="D11" s="48" t="s">
        <v>16</v>
      </c>
      <c r="E11" s="49" t="s">
        <v>17</v>
      </c>
      <c r="F11" s="49" t="s">
        <v>18</v>
      </c>
      <c r="G11" s="49" t="s">
        <v>19</v>
      </c>
      <c r="H11" s="49" t="s">
        <v>20</v>
      </c>
      <c r="I11" s="50" t="s">
        <v>21</v>
      </c>
      <c r="J11" s="50" t="s">
        <v>22</v>
      </c>
      <c r="K11" s="51" t="s">
        <v>23</v>
      </c>
      <c r="N11" s="3"/>
    </row>
    <row r="12" spans="1:14" ht="30" customHeight="1" thickBot="1" x14ac:dyDescent="0.3">
      <c r="A12" s="43"/>
      <c r="B12" s="120" t="s">
        <v>24</v>
      </c>
      <c r="C12" s="121"/>
      <c r="D12" s="121"/>
      <c r="E12" s="121"/>
      <c r="F12" s="121"/>
      <c r="G12" s="121"/>
      <c r="H12" s="121"/>
      <c r="I12" s="121"/>
      <c r="J12" s="121"/>
      <c r="K12" s="122"/>
    </row>
    <row r="13" spans="1:14" ht="30" customHeight="1" x14ac:dyDescent="0.25">
      <c r="A13" s="43"/>
      <c r="B13" s="52">
        <v>1</v>
      </c>
      <c r="C13" s="53" t="s">
        <v>82</v>
      </c>
      <c r="D13" s="54"/>
      <c r="E13" s="55" t="s">
        <v>88</v>
      </c>
      <c r="F13" s="56" t="s">
        <v>83</v>
      </c>
      <c r="G13" s="53">
        <v>60</v>
      </c>
      <c r="H13" s="88">
        <v>8</v>
      </c>
      <c r="I13" s="53">
        <v>1</v>
      </c>
      <c r="J13" s="57" t="s">
        <v>80</v>
      </c>
      <c r="K13" s="58"/>
      <c r="L13" t="str">
        <f>SUBSTITUTE(J13,"/","")</f>
        <v>20242025</v>
      </c>
    </row>
    <row r="14" spans="1:14" ht="30" customHeight="1" x14ac:dyDescent="0.25">
      <c r="A14" s="43"/>
      <c r="B14" s="52">
        <v>2</v>
      </c>
      <c r="C14" s="53" t="s">
        <v>84</v>
      </c>
      <c r="D14" s="54"/>
      <c r="E14" s="55" t="s">
        <v>89</v>
      </c>
      <c r="F14" s="56"/>
      <c r="G14" s="53">
        <v>60</v>
      </c>
      <c r="H14" s="88">
        <v>8</v>
      </c>
      <c r="I14" s="53">
        <v>1</v>
      </c>
      <c r="J14" s="57" t="s">
        <v>80</v>
      </c>
      <c r="K14" s="58"/>
    </row>
    <row r="15" spans="1:14" ht="30" customHeight="1" x14ac:dyDescent="0.25">
      <c r="A15" s="43"/>
      <c r="B15" s="59">
        <f ca="1">MAX(INDIRECT(ADDRESS(ROW()-1,COLUMN())&amp;":"&amp;ADDRESS(1,COLUMN())))+1</f>
        <v>3</v>
      </c>
      <c r="C15" s="57" t="s">
        <v>85</v>
      </c>
      <c r="D15" s="54"/>
      <c r="E15" s="55" t="s">
        <v>81</v>
      </c>
      <c r="F15" s="60"/>
      <c r="G15" s="57">
        <v>30</v>
      </c>
      <c r="H15" s="88">
        <v>6</v>
      </c>
      <c r="I15" s="57">
        <v>1</v>
      </c>
      <c r="J15" s="57" t="s">
        <v>80</v>
      </c>
      <c r="K15" s="61"/>
      <c r="L15" t="str">
        <f t="shared" ref="L15:L57" si="0">SUBSTITUTE(J15,"/","")</f>
        <v>20242025</v>
      </c>
    </row>
    <row r="16" spans="1:14" ht="30" customHeight="1" x14ac:dyDescent="0.25">
      <c r="A16" s="43"/>
      <c r="B16" s="59">
        <f ca="1">MAX(INDIRECT(ADDRESS(ROW()-1,COLUMN())&amp;":"&amp;ADDRESS(1,COLUMN())))+1</f>
        <v>4</v>
      </c>
      <c r="C16" s="57" t="s">
        <v>26</v>
      </c>
      <c r="D16" s="54"/>
      <c r="E16" s="55" t="s">
        <v>71</v>
      </c>
      <c r="F16" s="60"/>
      <c r="G16" s="57">
        <v>4</v>
      </c>
      <c r="H16" s="88">
        <v>0.5</v>
      </c>
      <c r="I16" s="57">
        <v>1</v>
      </c>
      <c r="J16" s="57" t="s">
        <v>80</v>
      </c>
      <c r="K16" s="61"/>
      <c r="L16" t="str">
        <f t="shared" si="0"/>
        <v>20242025</v>
      </c>
    </row>
    <row r="17" spans="1:13" ht="30" customHeight="1" x14ac:dyDescent="0.25">
      <c r="A17" s="43"/>
      <c r="B17" s="62">
        <v>5</v>
      </c>
      <c r="C17" s="57" t="s">
        <v>27</v>
      </c>
      <c r="D17" s="54"/>
      <c r="E17" s="55" t="s">
        <v>78</v>
      </c>
      <c r="F17" s="60"/>
      <c r="G17" s="57">
        <v>4</v>
      </c>
      <c r="H17" s="88">
        <v>0.5</v>
      </c>
      <c r="I17" s="57">
        <v>1</v>
      </c>
      <c r="J17" s="57" t="s">
        <v>80</v>
      </c>
      <c r="K17" s="61"/>
      <c r="L17" t="str">
        <f t="shared" si="0"/>
        <v>20242025</v>
      </c>
    </row>
    <row r="18" spans="1:13" s="3" customFormat="1" ht="30" customHeight="1" thickBot="1" x14ac:dyDescent="0.3">
      <c r="A18" s="43"/>
      <c r="B18" s="62">
        <f ca="1">MAX(INDIRECT(ADDRESS(ROW()-1,COLUMN())&amp;":"&amp;ADDRESS(1,COLUMN())))+1</f>
        <v>6</v>
      </c>
      <c r="C18" s="63" t="s">
        <v>28</v>
      </c>
      <c r="D18" s="54"/>
      <c r="E18" s="55" t="s">
        <v>72</v>
      </c>
      <c r="F18" s="64"/>
      <c r="G18" s="63">
        <v>30</v>
      </c>
      <c r="H18" s="88">
        <v>2</v>
      </c>
      <c r="I18" s="63">
        <v>1</v>
      </c>
      <c r="J18" s="65" t="s">
        <v>80</v>
      </c>
      <c r="K18" s="66"/>
      <c r="L18" t="str">
        <f t="shared" si="0"/>
        <v>20242025</v>
      </c>
      <c r="M18" s="4"/>
    </row>
    <row r="19" spans="1:13" ht="30" customHeight="1" thickBot="1" x14ac:dyDescent="0.3">
      <c r="A19" s="43"/>
      <c r="B19" s="120" t="s">
        <v>29</v>
      </c>
      <c r="C19" s="121"/>
      <c r="D19" s="121"/>
      <c r="E19" s="121"/>
      <c r="F19" s="121"/>
      <c r="G19" s="121"/>
      <c r="H19" s="121"/>
      <c r="I19" s="121"/>
      <c r="J19" s="121"/>
      <c r="K19" s="122"/>
      <c r="L19" t="str">
        <f t="shared" si="0"/>
        <v/>
      </c>
    </row>
    <row r="20" spans="1:13" ht="30" customHeight="1" x14ac:dyDescent="0.25">
      <c r="A20" s="43"/>
      <c r="B20" s="52">
        <f t="shared" ref="B20:B24" ca="1" si="1">MAX(INDIRECT(ADDRESS(ROW()-1,COLUMN())&amp;":"&amp;ADDRESS(1,COLUMN())))+1</f>
        <v>7</v>
      </c>
      <c r="C20" s="53"/>
      <c r="D20" s="54"/>
      <c r="E20" s="55"/>
      <c r="F20" s="67"/>
      <c r="G20" s="53"/>
      <c r="H20" s="88"/>
      <c r="I20" s="53"/>
      <c r="J20" s="68"/>
      <c r="K20" s="58"/>
      <c r="L20" t="str">
        <f t="shared" si="0"/>
        <v/>
      </c>
    </row>
    <row r="21" spans="1:13" ht="30" customHeight="1" x14ac:dyDescent="0.25">
      <c r="A21" s="43"/>
      <c r="B21" s="59">
        <f t="shared" ca="1" si="1"/>
        <v>8</v>
      </c>
      <c r="C21" s="57"/>
      <c r="D21" s="54"/>
      <c r="E21" s="55"/>
      <c r="F21" s="69"/>
      <c r="G21" s="57"/>
      <c r="H21" s="88"/>
      <c r="I21" s="57"/>
      <c r="J21" s="57"/>
      <c r="K21" s="61"/>
      <c r="L21" t="str">
        <f t="shared" si="0"/>
        <v/>
      </c>
    </row>
    <row r="22" spans="1:13" ht="30" customHeight="1" x14ac:dyDescent="0.25">
      <c r="A22" s="43"/>
      <c r="B22" s="59">
        <f t="shared" ca="1" si="1"/>
        <v>9</v>
      </c>
      <c r="C22" s="57"/>
      <c r="D22" s="54"/>
      <c r="E22" s="55"/>
      <c r="F22" s="69"/>
      <c r="G22" s="57"/>
      <c r="H22" s="88"/>
      <c r="I22" s="57"/>
      <c r="J22" s="57"/>
      <c r="K22" s="61"/>
      <c r="L22" t="str">
        <f t="shared" si="0"/>
        <v/>
      </c>
    </row>
    <row r="23" spans="1:13" ht="30" customHeight="1" x14ac:dyDescent="0.25">
      <c r="A23" s="43"/>
      <c r="B23" s="59">
        <f t="shared" ca="1" si="1"/>
        <v>10</v>
      </c>
      <c r="C23" s="57"/>
      <c r="D23" s="54"/>
      <c r="E23" s="55"/>
      <c r="F23" s="69"/>
      <c r="G23" s="57"/>
      <c r="H23" s="88"/>
      <c r="I23" s="57"/>
      <c r="J23" s="57"/>
      <c r="K23" s="61"/>
      <c r="L23" t="str">
        <f t="shared" si="0"/>
        <v/>
      </c>
    </row>
    <row r="24" spans="1:13" ht="30" customHeight="1" thickBot="1" x14ac:dyDescent="0.3">
      <c r="A24" s="43"/>
      <c r="B24" s="59">
        <f t="shared" ca="1" si="1"/>
        <v>11</v>
      </c>
      <c r="C24" s="57"/>
      <c r="D24" s="54"/>
      <c r="E24" s="55"/>
      <c r="F24" s="69"/>
      <c r="G24" s="57"/>
      <c r="H24" s="88"/>
      <c r="I24" s="57"/>
      <c r="J24" s="57"/>
      <c r="K24" s="61"/>
      <c r="L24" t="str">
        <f t="shared" si="0"/>
        <v/>
      </c>
    </row>
    <row r="25" spans="1:13" ht="30" customHeight="1" thickBot="1" x14ac:dyDescent="0.3">
      <c r="A25" s="43"/>
      <c r="B25" s="129" t="s">
        <v>31</v>
      </c>
      <c r="C25" s="130"/>
      <c r="D25" s="130"/>
      <c r="E25" s="130"/>
      <c r="F25" s="130"/>
      <c r="G25" s="130"/>
      <c r="H25" s="130"/>
      <c r="I25" s="130"/>
      <c r="J25" s="130"/>
      <c r="K25" s="131"/>
      <c r="L25" t="str">
        <f t="shared" si="0"/>
        <v/>
      </c>
    </row>
    <row r="26" spans="1:13" ht="30" customHeight="1" x14ac:dyDescent="0.25">
      <c r="A26" s="43"/>
      <c r="B26" s="52">
        <f t="shared" ref="B26:B30" ca="1" si="2">MAX(INDIRECT(ADDRESS(ROW()-1,COLUMN())&amp;":"&amp;ADDRESS(1,COLUMN())))+1</f>
        <v>12</v>
      </c>
      <c r="C26" s="107"/>
      <c r="D26" s="54"/>
      <c r="E26" s="55"/>
      <c r="F26" s="56"/>
      <c r="G26" s="53"/>
      <c r="H26" s="88"/>
      <c r="I26" s="53"/>
      <c r="J26" s="57"/>
      <c r="K26" s="58"/>
      <c r="L26" t="str">
        <f t="shared" si="0"/>
        <v/>
      </c>
    </row>
    <row r="27" spans="1:13" ht="30" customHeight="1" x14ac:dyDescent="0.25">
      <c r="A27" s="43"/>
      <c r="B27" s="59">
        <f t="shared" ca="1" si="2"/>
        <v>13</v>
      </c>
      <c r="C27" s="57"/>
      <c r="D27" s="54"/>
      <c r="E27" s="55"/>
      <c r="F27" s="60"/>
      <c r="G27" s="57"/>
      <c r="H27" s="88"/>
      <c r="I27" s="57"/>
      <c r="J27" s="57"/>
      <c r="K27" s="61"/>
      <c r="L27" t="str">
        <f t="shared" si="0"/>
        <v/>
      </c>
    </row>
    <row r="28" spans="1:13" ht="30" customHeight="1" x14ac:dyDescent="0.25">
      <c r="A28" s="43"/>
      <c r="B28" s="59">
        <f t="shared" ca="1" si="2"/>
        <v>14</v>
      </c>
      <c r="C28" s="57"/>
      <c r="D28" s="54"/>
      <c r="E28" s="55"/>
      <c r="F28" s="60"/>
      <c r="G28" s="57"/>
      <c r="H28" s="88" t="str">
        <f ca="1">IFERROR(VLOOKUP(#REF!,INDIRECT("usos"&amp;L28),3,FALSE),"")</f>
        <v/>
      </c>
      <c r="I28" s="57"/>
      <c r="J28" s="57"/>
      <c r="K28" s="61"/>
      <c r="L28" t="str">
        <f t="shared" si="0"/>
        <v/>
      </c>
    </row>
    <row r="29" spans="1:13" ht="30" customHeight="1" x14ac:dyDescent="0.25">
      <c r="A29" s="43"/>
      <c r="B29" s="59">
        <f t="shared" ca="1" si="2"/>
        <v>15</v>
      </c>
      <c r="C29" s="57"/>
      <c r="D29" s="54"/>
      <c r="E29" s="55"/>
      <c r="F29" s="60"/>
      <c r="G29" s="57"/>
      <c r="H29" s="88"/>
      <c r="I29" s="57"/>
      <c r="J29" s="57"/>
      <c r="K29" s="61"/>
      <c r="L29" t="str">
        <f t="shared" si="0"/>
        <v/>
      </c>
    </row>
    <row r="30" spans="1:13" ht="30" customHeight="1" thickBot="1" x14ac:dyDescent="0.3">
      <c r="A30" s="43"/>
      <c r="B30" s="59">
        <f t="shared" ca="1" si="2"/>
        <v>16</v>
      </c>
      <c r="C30" s="57"/>
      <c r="D30" s="54"/>
      <c r="E30" s="55"/>
      <c r="F30" s="60"/>
      <c r="G30" s="57"/>
      <c r="H30" s="88"/>
      <c r="I30" s="57"/>
      <c r="J30" s="57"/>
      <c r="K30" s="61"/>
      <c r="L30" t="str">
        <f t="shared" si="0"/>
        <v/>
      </c>
    </row>
    <row r="31" spans="1:13" ht="30" customHeight="1" thickBot="1" x14ac:dyDescent="0.3">
      <c r="A31" s="43"/>
      <c r="B31" s="120" t="s">
        <v>86</v>
      </c>
      <c r="C31" s="121"/>
      <c r="D31" s="121"/>
      <c r="E31" s="121"/>
      <c r="F31" s="121"/>
      <c r="G31" s="121"/>
      <c r="H31" s="121"/>
      <c r="I31" s="121"/>
      <c r="J31" s="121"/>
      <c r="K31" s="122"/>
      <c r="L31" t="str">
        <f t="shared" si="0"/>
        <v/>
      </c>
    </row>
    <row r="32" spans="1:13" ht="30" customHeight="1" x14ac:dyDescent="0.25">
      <c r="A32" s="43"/>
      <c r="B32" s="52">
        <f t="shared" ref="B32:B36" ca="1" si="3">MAX(INDIRECT(ADDRESS(ROW()-1,COLUMN())&amp;":"&amp;ADDRESS(1,COLUMN())))+1</f>
        <v>17</v>
      </c>
      <c r="C32" s="53"/>
      <c r="D32" s="54"/>
      <c r="E32" s="55"/>
      <c r="F32" s="67"/>
      <c r="G32" s="53"/>
      <c r="H32" s="88"/>
      <c r="I32" s="53"/>
      <c r="J32" s="68"/>
      <c r="K32" s="58"/>
      <c r="L32" t="str">
        <f t="shared" si="0"/>
        <v/>
      </c>
    </row>
    <row r="33" spans="1:12" ht="30" customHeight="1" x14ac:dyDescent="0.25">
      <c r="A33" s="43"/>
      <c r="B33" s="59">
        <f t="shared" ca="1" si="3"/>
        <v>18</v>
      </c>
      <c r="C33" s="57"/>
      <c r="D33" s="54"/>
      <c r="E33" s="55"/>
      <c r="F33" s="69"/>
      <c r="G33" s="57"/>
      <c r="H33" s="88" t="str">
        <f ca="1">IFERROR(VLOOKUP(#REF!,INDIRECT("usos"&amp;L33),3,FALSE),"")</f>
        <v/>
      </c>
      <c r="I33" s="57"/>
      <c r="J33" s="57"/>
      <c r="K33" s="61"/>
      <c r="L33" t="str">
        <f t="shared" si="0"/>
        <v/>
      </c>
    </row>
    <row r="34" spans="1:12" ht="30" customHeight="1" x14ac:dyDescent="0.25">
      <c r="A34" s="43"/>
      <c r="B34" s="59">
        <f t="shared" ca="1" si="3"/>
        <v>19</v>
      </c>
      <c r="C34" s="57"/>
      <c r="D34" s="54"/>
      <c r="E34" s="55"/>
      <c r="F34" s="69"/>
      <c r="G34" s="57"/>
      <c r="H34" s="88"/>
      <c r="I34" s="57"/>
      <c r="J34" s="57"/>
      <c r="K34" s="61"/>
      <c r="L34" t="str">
        <f t="shared" si="0"/>
        <v/>
      </c>
    </row>
    <row r="35" spans="1:12" ht="30" customHeight="1" x14ac:dyDescent="0.25">
      <c r="A35" s="43"/>
      <c r="B35" s="59">
        <f t="shared" ca="1" si="3"/>
        <v>20</v>
      </c>
      <c r="C35" s="57"/>
      <c r="D35" s="54"/>
      <c r="E35" s="55"/>
      <c r="F35" s="69"/>
      <c r="G35" s="57"/>
      <c r="H35" s="88"/>
      <c r="I35" s="57"/>
      <c r="J35" s="57"/>
      <c r="K35" s="61"/>
      <c r="L35" t="str">
        <f t="shared" si="0"/>
        <v/>
      </c>
    </row>
    <row r="36" spans="1:12" ht="30" customHeight="1" thickBot="1" x14ac:dyDescent="0.3">
      <c r="A36" s="43"/>
      <c r="B36" s="59">
        <f t="shared" ca="1" si="3"/>
        <v>21</v>
      </c>
      <c r="C36" s="57"/>
      <c r="D36" s="54"/>
      <c r="E36" s="55"/>
      <c r="F36" s="69"/>
      <c r="G36" s="57"/>
      <c r="H36" s="88"/>
      <c r="I36" s="57"/>
      <c r="J36" s="57"/>
      <c r="K36" s="61"/>
      <c r="L36" t="str">
        <f t="shared" si="0"/>
        <v/>
      </c>
    </row>
    <row r="37" spans="1:12" ht="30" customHeight="1" thickBot="1" x14ac:dyDescent="0.3">
      <c r="A37" s="43"/>
      <c r="B37" s="120" t="s">
        <v>34</v>
      </c>
      <c r="C37" s="121"/>
      <c r="D37" s="121"/>
      <c r="E37" s="121"/>
      <c r="F37" s="121"/>
      <c r="G37" s="121"/>
      <c r="H37" s="121"/>
      <c r="I37" s="121"/>
      <c r="J37" s="121"/>
      <c r="K37" s="122"/>
      <c r="L37" t="str">
        <f t="shared" si="0"/>
        <v/>
      </c>
    </row>
    <row r="38" spans="1:12" ht="30" customHeight="1" x14ac:dyDescent="0.25">
      <c r="A38" s="43"/>
      <c r="B38" s="52">
        <f t="shared" ref="B38:B42" ca="1" si="4">MAX(INDIRECT(ADDRESS(ROW()-1,COLUMN())&amp;":"&amp;ADDRESS(1,COLUMN())))+1</f>
        <v>22</v>
      </c>
      <c r="C38" s="57"/>
      <c r="D38" s="54"/>
      <c r="E38" s="55"/>
      <c r="F38" s="67"/>
      <c r="G38" s="53"/>
      <c r="H38" s="88" t="str">
        <f ca="1">IFERROR(VLOOKUP(#REF!,INDIRECT("usos"&amp;L38),3,FALSE),"")</f>
        <v/>
      </c>
      <c r="I38" s="53"/>
      <c r="J38" s="68"/>
      <c r="K38" s="58"/>
      <c r="L38" t="str">
        <f t="shared" si="0"/>
        <v/>
      </c>
    </row>
    <row r="39" spans="1:12" ht="30" customHeight="1" x14ac:dyDescent="0.25">
      <c r="A39" s="43"/>
      <c r="B39" s="59">
        <f t="shared" ca="1" si="4"/>
        <v>23</v>
      </c>
      <c r="C39" s="57"/>
      <c r="D39" s="54"/>
      <c r="E39" s="55"/>
      <c r="F39" s="69"/>
      <c r="G39" s="57"/>
      <c r="H39" s="88" t="str">
        <f ca="1">IFERROR(VLOOKUP(#REF!,INDIRECT("usos"&amp;L39),3,FALSE),"")</f>
        <v/>
      </c>
      <c r="I39" s="57"/>
      <c r="J39" s="57"/>
      <c r="K39" s="61"/>
      <c r="L39" t="str">
        <f t="shared" si="0"/>
        <v/>
      </c>
    </row>
    <row r="40" spans="1:12" ht="30" customHeight="1" x14ac:dyDescent="0.25">
      <c r="A40" s="43"/>
      <c r="B40" s="59">
        <f t="shared" ca="1" si="4"/>
        <v>24</v>
      </c>
      <c r="C40" s="57"/>
      <c r="D40" s="54"/>
      <c r="E40" s="55"/>
      <c r="F40" s="69"/>
      <c r="G40" s="57"/>
      <c r="H40" s="88" t="str">
        <f ca="1">IFERROR(VLOOKUP(#REF!,INDIRECT("usos"&amp;L40),3,FALSE),"")</f>
        <v/>
      </c>
      <c r="I40" s="57"/>
      <c r="J40" s="57"/>
      <c r="K40" s="61"/>
      <c r="L40" t="str">
        <f t="shared" si="0"/>
        <v/>
      </c>
    </row>
    <row r="41" spans="1:12" ht="30" customHeight="1" x14ac:dyDescent="0.25">
      <c r="A41" s="43"/>
      <c r="B41" s="59">
        <f t="shared" ca="1" si="4"/>
        <v>25</v>
      </c>
      <c r="C41" s="57"/>
      <c r="D41" s="54"/>
      <c r="E41" s="55"/>
      <c r="F41" s="69"/>
      <c r="G41" s="57"/>
      <c r="H41" s="88"/>
      <c r="I41" s="57"/>
      <c r="J41" s="57"/>
      <c r="K41" s="61"/>
      <c r="L41" t="str">
        <f t="shared" si="0"/>
        <v/>
      </c>
    </row>
    <row r="42" spans="1:12" ht="30" customHeight="1" thickBot="1" x14ac:dyDescent="0.3">
      <c r="A42" s="43"/>
      <c r="B42" s="62">
        <f t="shared" ca="1" si="4"/>
        <v>26</v>
      </c>
      <c r="C42" s="57"/>
      <c r="D42" s="71"/>
      <c r="E42" s="110"/>
      <c r="F42" s="57"/>
      <c r="G42" s="57"/>
      <c r="H42" s="110"/>
      <c r="I42" s="57"/>
      <c r="J42" s="57"/>
      <c r="K42" s="61"/>
      <c r="L42" t="str">
        <f t="shared" si="0"/>
        <v/>
      </c>
    </row>
    <row r="43" spans="1:12" ht="30" customHeight="1" thickBot="1" x14ac:dyDescent="0.3">
      <c r="A43" s="43"/>
      <c r="B43" s="120" t="s">
        <v>36</v>
      </c>
      <c r="C43" s="121"/>
      <c r="D43" s="121"/>
      <c r="E43" s="121"/>
      <c r="F43" s="121"/>
      <c r="G43" s="121"/>
      <c r="H43" s="121"/>
      <c r="I43" s="121"/>
      <c r="J43" s="121"/>
      <c r="K43" s="122"/>
      <c r="L43" t="str">
        <f t="shared" si="0"/>
        <v/>
      </c>
    </row>
    <row r="44" spans="1:12" ht="30" customHeight="1" x14ac:dyDescent="0.25">
      <c r="A44" s="43"/>
      <c r="B44" s="52">
        <f t="shared" ref="B44:B48" ca="1" si="5">MAX(INDIRECT(ADDRESS(ROW()-1,COLUMN())&amp;":"&amp;ADDRESS(1,COLUMN())))+1</f>
        <v>27</v>
      </c>
      <c r="C44" s="53"/>
      <c r="D44" s="54"/>
      <c r="E44" s="55"/>
      <c r="F44" s="67"/>
      <c r="G44" s="53"/>
      <c r="H44" s="88" t="str">
        <f ca="1">IFERROR(VLOOKUP(#REF!,INDIRECT("usos"&amp;L44),3,FALSE),"")</f>
        <v/>
      </c>
      <c r="I44" s="53"/>
      <c r="J44" s="68"/>
      <c r="K44" s="58"/>
      <c r="L44" t="str">
        <f t="shared" si="0"/>
        <v/>
      </c>
    </row>
    <row r="45" spans="1:12" ht="30" customHeight="1" x14ac:dyDescent="0.25">
      <c r="A45" s="43"/>
      <c r="B45" s="59">
        <f t="shared" ca="1" si="5"/>
        <v>28</v>
      </c>
      <c r="C45" s="57"/>
      <c r="D45" s="54"/>
      <c r="E45" s="55"/>
      <c r="F45" s="69"/>
      <c r="G45" s="57"/>
      <c r="H45" s="88" t="str">
        <f ca="1">IFERROR(VLOOKUP(#REF!,INDIRECT("usos"&amp;L45),3,FALSE),"")</f>
        <v/>
      </c>
      <c r="I45" s="57"/>
      <c r="J45" s="57"/>
      <c r="K45" s="61"/>
      <c r="L45" t="str">
        <f t="shared" si="0"/>
        <v/>
      </c>
    </row>
    <row r="46" spans="1:12" ht="30" customHeight="1" x14ac:dyDescent="0.25">
      <c r="A46" s="43"/>
      <c r="B46" s="59">
        <f t="shared" ca="1" si="5"/>
        <v>29</v>
      </c>
      <c r="C46" s="57"/>
      <c r="D46" s="54"/>
      <c r="E46" s="55"/>
      <c r="F46" s="69"/>
      <c r="G46" s="57"/>
      <c r="H46" s="88" t="str">
        <f ca="1">IFERROR(VLOOKUP(#REF!,INDIRECT("usos"&amp;L46),3,FALSE),"")</f>
        <v/>
      </c>
      <c r="I46" s="57"/>
      <c r="J46" s="57"/>
      <c r="K46" s="61"/>
      <c r="L46" t="str">
        <f t="shared" si="0"/>
        <v/>
      </c>
    </row>
    <row r="47" spans="1:12" ht="30" customHeight="1" x14ac:dyDescent="0.25">
      <c r="A47" s="43"/>
      <c r="B47" s="59">
        <f t="shared" ca="1" si="5"/>
        <v>30</v>
      </c>
      <c r="C47" s="57"/>
      <c r="D47" s="54"/>
      <c r="E47" s="55"/>
      <c r="F47" s="69"/>
      <c r="G47" s="57"/>
      <c r="H47" s="88" t="str">
        <f ca="1">IFERROR(VLOOKUP(#REF!,INDIRECT("usos"&amp;L47),3,FALSE),"")</f>
        <v/>
      </c>
      <c r="I47" s="57"/>
      <c r="J47" s="57"/>
      <c r="K47" s="61"/>
      <c r="L47" t="str">
        <f t="shared" si="0"/>
        <v/>
      </c>
    </row>
    <row r="48" spans="1:12" ht="30" customHeight="1" thickBot="1" x14ac:dyDescent="0.3">
      <c r="A48" s="43"/>
      <c r="B48" s="62">
        <f t="shared" ca="1" si="5"/>
        <v>31</v>
      </c>
      <c r="C48" s="57"/>
      <c r="D48" s="71"/>
      <c r="E48" s="110"/>
      <c r="F48" s="57"/>
      <c r="G48" s="57"/>
      <c r="H48" s="110"/>
      <c r="I48" s="57"/>
      <c r="J48" s="57"/>
      <c r="K48" s="61"/>
      <c r="L48" t="str">
        <f t="shared" si="0"/>
        <v/>
      </c>
    </row>
    <row r="49" spans="1:12" ht="30" customHeight="1" thickBot="1" x14ac:dyDescent="0.3">
      <c r="A49" s="43"/>
      <c r="B49" s="120" t="s">
        <v>38</v>
      </c>
      <c r="C49" s="121"/>
      <c r="D49" s="121"/>
      <c r="E49" s="121"/>
      <c r="F49" s="121"/>
      <c r="G49" s="121"/>
      <c r="H49" s="121"/>
      <c r="I49" s="121"/>
      <c r="J49" s="121"/>
      <c r="K49" s="122"/>
      <c r="L49" t="str">
        <f t="shared" si="0"/>
        <v/>
      </c>
    </row>
    <row r="50" spans="1:12" ht="30" customHeight="1" x14ac:dyDescent="0.25">
      <c r="A50" s="43"/>
      <c r="B50" s="52">
        <f t="shared" ref="B50:B54" ca="1" si="6">MAX(INDIRECT(ADDRESS(ROW()-1,COLUMN())&amp;":"&amp;ADDRESS(1,COLUMN())))+1</f>
        <v>32</v>
      </c>
      <c r="C50" s="57"/>
      <c r="D50" s="54"/>
      <c r="E50" s="55"/>
      <c r="F50" s="53"/>
      <c r="G50" s="53"/>
      <c r="H50" s="88" t="str">
        <f ca="1">IFERROR(VLOOKUP(#REF!,INDIRECT("usos"&amp;L50),3,FALSE),"")</f>
        <v/>
      </c>
      <c r="I50" s="53"/>
      <c r="J50" s="68"/>
      <c r="K50" s="58"/>
      <c r="L50" t="str">
        <f t="shared" si="0"/>
        <v/>
      </c>
    </row>
    <row r="51" spans="1:12" ht="30" customHeight="1" x14ac:dyDescent="0.25">
      <c r="A51" s="43"/>
      <c r="B51" s="59">
        <f t="shared" ca="1" si="6"/>
        <v>33</v>
      </c>
      <c r="C51" s="57"/>
      <c r="D51" s="54"/>
      <c r="E51" s="55"/>
      <c r="F51" s="57"/>
      <c r="G51" s="57"/>
      <c r="H51" s="88"/>
      <c r="I51" s="57"/>
      <c r="J51" s="57"/>
      <c r="K51" s="33"/>
      <c r="L51" t="str">
        <f t="shared" si="0"/>
        <v/>
      </c>
    </row>
    <row r="52" spans="1:12" ht="30" customHeight="1" x14ac:dyDescent="0.25">
      <c r="A52" s="43"/>
      <c r="B52" s="59">
        <f t="shared" ca="1" si="6"/>
        <v>34</v>
      </c>
      <c r="C52" s="108"/>
      <c r="D52" s="54"/>
      <c r="E52" s="55"/>
      <c r="F52" s="57"/>
      <c r="G52" s="57"/>
      <c r="H52" s="88" t="str">
        <f ca="1">IFERROR(VLOOKUP(#REF!,INDIRECT("usos"&amp;L52),3,FALSE),"")</f>
        <v/>
      </c>
      <c r="I52" s="57"/>
      <c r="J52" s="57"/>
      <c r="K52" s="61"/>
      <c r="L52" t="str">
        <f t="shared" si="0"/>
        <v/>
      </c>
    </row>
    <row r="53" spans="1:12" ht="30" customHeight="1" x14ac:dyDescent="0.25">
      <c r="A53" s="43"/>
      <c r="B53" s="59">
        <f t="shared" ca="1" si="6"/>
        <v>35</v>
      </c>
      <c r="C53" s="57"/>
      <c r="D53" s="54"/>
      <c r="E53" s="55"/>
      <c r="F53" s="57"/>
      <c r="G53" s="57"/>
      <c r="H53" s="88" t="str">
        <f ca="1">IFERROR(VLOOKUP(#REF!,INDIRECT("usos"&amp;L53),3,FALSE),"")</f>
        <v/>
      </c>
      <c r="I53" s="57"/>
      <c r="J53" s="57"/>
      <c r="K53" s="61"/>
      <c r="L53" t="str">
        <f t="shared" si="0"/>
        <v/>
      </c>
    </row>
    <row r="54" spans="1:12" ht="30" customHeight="1" thickBot="1" x14ac:dyDescent="0.3">
      <c r="A54" s="43"/>
      <c r="B54" s="62">
        <f t="shared" ca="1" si="6"/>
        <v>36</v>
      </c>
      <c r="C54" s="57"/>
      <c r="D54" s="71"/>
      <c r="E54" s="110"/>
      <c r="F54" s="57"/>
      <c r="G54" s="57"/>
      <c r="H54" s="110"/>
      <c r="I54" s="57"/>
      <c r="J54" s="57"/>
      <c r="K54" s="61"/>
      <c r="L54" t="str">
        <f t="shared" si="0"/>
        <v/>
      </c>
    </row>
    <row r="55" spans="1:12" ht="30" customHeight="1" thickBot="1" x14ac:dyDescent="0.3">
      <c r="A55" s="43"/>
      <c r="B55" s="120" t="s">
        <v>40</v>
      </c>
      <c r="C55" s="121"/>
      <c r="D55" s="121"/>
      <c r="E55" s="121"/>
      <c r="F55" s="121"/>
      <c r="G55" s="121"/>
      <c r="H55" s="121"/>
      <c r="I55" s="121"/>
      <c r="J55" s="121"/>
      <c r="K55" s="122"/>
      <c r="L55" t="str">
        <f t="shared" si="0"/>
        <v/>
      </c>
    </row>
    <row r="56" spans="1:12" ht="30" customHeight="1" x14ac:dyDescent="0.25">
      <c r="A56" s="43"/>
      <c r="B56" s="52">
        <f t="shared" ref="B56:B58" ca="1" si="7">MAX(INDIRECT(ADDRESS(ROW()-1,COLUMN())&amp;":"&amp;ADDRESS(1,COLUMN())))+1</f>
        <v>37</v>
      </c>
      <c r="C56" s="53"/>
      <c r="D56" s="54"/>
      <c r="E56" s="55"/>
      <c r="F56" s="53"/>
      <c r="G56" s="53"/>
      <c r="H56" s="88" t="str">
        <f ca="1">IFERROR(VLOOKUP(#REF!,INDIRECT("usos"&amp;L56),3,FALSE),"")</f>
        <v/>
      </c>
      <c r="I56" s="53"/>
      <c r="J56" s="68"/>
      <c r="K56" s="58"/>
      <c r="L56" t="str">
        <f t="shared" si="0"/>
        <v/>
      </c>
    </row>
    <row r="57" spans="1:12" ht="30" customHeight="1" x14ac:dyDescent="0.25">
      <c r="A57" s="43"/>
      <c r="B57" s="59">
        <f t="shared" ca="1" si="7"/>
        <v>38</v>
      </c>
      <c r="C57" s="57"/>
      <c r="D57" s="54"/>
      <c r="E57" s="55"/>
      <c r="F57" s="57"/>
      <c r="G57" s="57"/>
      <c r="H57" s="88"/>
      <c r="I57" s="57"/>
      <c r="J57" s="57"/>
      <c r="K57" s="61"/>
      <c r="L57" t="str">
        <f t="shared" si="0"/>
        <v/>
      </c>
    </row>
    <row r="58" spans="1:12" ht="30" customHeight="1" x14ac:dyDescent="0.25">
      <c r="A58" s="43"/>
      <c r="B58" s="59">
        <f t="shared" ca="1" si="7"/>
        <v>39</v>
      </c>
      <c r="C58" s="57"/>
      <c r="D58" s="70"/>
      <c r="E58" s="109"/>
      <c r="F58" s="57"/>
      <c r="G58" s="57"/>
      <c r="H58" s="109"/>
      <c r="I58" s="57"/>
      <c r="J58" s="57"/>
      <c r="K58" s="61"/>
      <c r="L58" t="str">
        <f t="shared" ref="L58:L75" si="8">SUBSTITUTE(J58,"/","")</f>
        <v/>
      </c>
    </row>
    <row r="59" spans="1:12" ht="30" customHeight="1" thickBot="1" x14ac:dyDescent="0.3">
      <c r="A59" s="43"/>
      <c r="B59" s="62">
        <f t="shared" ref="B59:B75" ca="1" si="9">MAX(INDIRECT(ADDRESS(ROW()-1,COLUMN())&amp;":"&amp;ADDRESS(1,COLUMN())))+1</f>
        <v>40</v>
      </c>
      <c r="C59" s="57"/>
      <c r="D59" s="71"/>
      <c r="E59" s="110"/>
      <c r="F59" s="57"/>
      <c r="G59" s="57"/>
      <c r="H59" s="110"/>
      <c r="I59" s="57"/>
      <c r="J59" s="57"/>
      <c r="K59" s="61"/>
      <c r="L59" t="str">
        <f t="shared" si="8"/>
        <v/>
      </c>
    </row>
    <row r="60" spans="1:12" ht="30" customHeight="1" thickBot="1" x14ac:dyDescent="0.3">
      <c r="A60" s="43"/>
      <c r="B60" s="120" t="s">
        <v>42</v>
      </c>
      <c r="C60" s="121"/>
      <c r="D60" s="121"/>
      <c r="E60" s="121"/>
      <c r="F60" s="121"/>
      <c r="G60" s="121"/>
      <c r="H60" s="121"/>
      <c r="I60" s="121"/>
      <c r="J60" s="121"/>
      <c r="K60" s="122"/>
      <c r="L60" t="str">
        <f t="shared" si="8"/>
        <v/>
      </c>
    </row>
    <row r="61" spans="1:12" ht="30" customHeight="1" x14ac:dyDescent="0.25">
      <c r="A61" s="43"/>
      <c r="B61" s="52">
        <f t="shared" ref="B61:B63" ca="1" si="10">MAX(INDIRECT(ADDRESS(ROW()-1,COLUMN())&amp;":"&amp;ADDRESS(1,COLUMN())))+1</f>
        <v>41</v>
      </c>
      <c r="C61" s="53"/>
      <c r="D61" s="54"/>
      <c r="E61" s="55"/>
      <c r="F61" s="53"/>
      <c r="G61" s="53"/>
      <c r="H61" s="88" t="str">
        <f ca="1">IFERROR(VLOOKUP(#REF!,INDIRECT("usos"&amp;L61),3,FALSE),"")</f>
        <v/>
      </c>
      <c r="I61" s="53"/>
      <c r="J61" s="68"/>
      <c r="K61" s="58"/>
      <c r="L61" t="str">
        <f t="shared" si="8"/>
        <v/>
      </c>
    </row>
    <row r="62" spans="1:12" ht="30" customHeight="1" x14ac:dyDescent="0.25">
      <c r="A62" s="43"/>
      <c r="B62" s="59">
        <f t="shared" ca="1" si="10"/>
        <v>42</v>
      </c>
      <c r="C62" s="57"/>
      <c r="D62" s="54"/>
      <c r="E62" s="55"/>
      <c r="F62" s="57"/>
      <c r="G62" s="57"/>
      <c r="H62" s="88"/>
      <c r="I62" s="57"/>
      <c r="J62" s="57"/>
      <c r="K62" s="61"/>
      <c r="L62" t="str">
        <f t="shared" si="8"/>
        <v/>
      </c>
    </row>
    <row r="63" spans="1:12" ht="30" customHeight="1" x14ac:dyDescent="0.25">
      <c r="A63" s="43"/>
      <c r="B63" s="59">
        <f t="shared" ca="1" si="10"/>
        <v>43</v>
      </c>
      <c r="C63" s="57"/>
      <c r="D63" s="70"/>
      <c r="E63" s="109"/>
      <c r="F63" s="57"/>
      <c r="G63" s="57"/>
      <c r="H63" s="109"/>
      <c r="I63" s="57"/>
      <c r="J63" s="57"/>
      <c r="K63" s="61"/>
      <c r="L63" t="str">
        <f t="shared" ref="L63:L64" si="11">SUBSTITUTE(J63,"/","")</f>
        <v/>
      </c>
    </row>
    <row r="64" spans="1:12" ht="30" customHeight="1" thickBot="1" x14ac:dyDescent="0.3">
      <c r="A64" s="43"/>
      <c r="B64" s="62">
        <f t="shared" ca="1" si="9"/>
        <v>44</v>
      </c>
      <c r="C64" s="57"/>
      <c r="D64" s="71"/>
      <c r="E64" s="110"/>
      <c r="F64" s="57"/>
      <c r="G64" s="57"/>
      <c r="H64" s="110"/>
      <c r="I64" s="57"/>
      <c r="J64" s="57"/>
      <c r="K64" s="61"/>
      <c r="L64" t="str">
        <f t="shared" si="11"/>
        <v/>
      </c>
    </row>
    <row r="65" spans="1:13" ht="30" customHeight="1" thickBot="1" x14ac:dyDescent="0.3">
      <c r="A65" s="43"/>
      <c r="B65" s="120" t="s">
        <v>43</v>
      </c>
      <c r="C65" s="121"/>
      <c r="D65" s="121"/>
      <c r="E65" s="121"/>
      <c r="F65" s="121"/>
      <c r="G65" s="121"/>
      <c r="H65" s="121"/>
      <c r="I65" s="121"/>
      <c r="J65" s="121"/>
      <c r="K65" s="122"/>
      <c r="L65" t="str">
        <f t="shared" si="8"/>
        <v/>
      </c>
    </row>
    <row r="66" spans="1:13" ht="30" customHeight="1" x14ac:dyDescent="0.25">
      <c r="A66" s="43"/>
      <c r="B66" s="52">
        <f t="shared" ref="B66:B69" ca="1" si="12">MAX(INDIRECT(ADDRESS(ROW()-1,COLUMN())&amp;":"&amp;ADDRESS(1,COLUMN())))+1</f>
        <v>45</v>
      </c>
      <c r="C66" s="53"/>
      <c r="D66" s="54"/>
      <c r="E66" s="55"/>
      <c r="F66" s="53"/>
      <c r="G66" s="53"/>
      <c r="H66" s="88"/>
      <c r="I66" s="53"/>
      <c r="J66" s="57"/>
      <c r="K66" s="58"/>
      <c r="L66" t="str">
        <f t="shared" ref="L66:L67" si="13">SUBSTITUTE(J66,"/","")</f>
        <v/>
      </c>
      <c r="M66" s="104" t="s">
        <v>44</v>
      </c>
    </row>
    <row r="67" spans="1:13" ht="30" customHeight="1" x14ac:dyDescent="0.25">
      <c r="A67" s="43"/>
      <c r="B67" s="52">
        <f t="shared" ca="1" si="12"/>
        <v>46</v>
      </c>
      <c r="C67" s="53"/>
      <c r="D67" s="54"/>
      <c r="E67" s="55"/>
      <c r="F67" s="53"/>
      <c r="G67" s="53"/>
      <c r="H67" s="88" t="str">
        <f ca="1">IFERROR(VLOOKUP(#REF!,INDIRECT("usos"&amp;L67),3,FALSE),"")</f>
        <v/>
      </c>
      <c r="I67" s="53"/>
      <c r="J67" s="57"/>
      <c r="K67" s="58"/>
      <c r="L67" t="str">
        <f t="shared" si="13"/>
        <v/>
      </c>
      <c r="M67" s="104"/>
    </row>
    <row r="68" spans="1:13" ht="30" customHeight="1" x14ac:dyDescent="0.25">
      <c r="A68" s="43"/>
      <c r="B68" s="52">
        <f t="shared" ca="1" si="12"/>
        <v>47</v>
      </c>
      <c r="C68" s="53"/>
      <c r="D68" s="54"/>
      <c r="E68" s="55"/>
      <c r="F68" s="53"/>
      <c r="G68" s="53"/>
      <c r="H68" s="88" t="str">
        <f ca="1">IFERROR(VLOOKUP(#REF!,INDIRECT("usos"&amp;L68),3,FALSE),"")</f>
        <v/>
      </c>
      <c r="I68" s="53"/>
      <c r="J68" s="57"/>
      <c r="K68" s="58"/>
      <c r="L68" t="str">
        <f t="shared" si="8"/>
        <v/>
      </c>
      <c r="M68" s="104"/>
    </row>
    <row r="69" spans="1:13" ht="30" customHeight="1" thickBot="1" x14ac:dyDescent="0.3">
      <c r="A69" s="43"/>
      <c r="B69" s="59">
        <f t="shared" ca="1" si="12"/>
        <v>48</v>
      </c>
      <c r="C69" s="57"/>
      <c r="D69" s="54"/>
      <c r="E69" s="55"/>
      <c r="F69" s="57"/>
      <c r="G69" s="57"/>
      <c r="H69" s="88"/>
      <c r="I69" s="57"/>
      <c r="J69" s="57"/>
      <c r="K69" s="61"/>
      <c r="L69" t="str">
        <f t="shared" si="8"/>
        <v/>
      </c>
    </row>
    <row r="70" spans="1:13" ht="30" customHeight="1" thickBot="1" x14ac:dyDescent="0.3">
      <c r="A70" s="43"/>
      <c r="B70" s="120" t="s">
        <v>45</v>
      </c>
      <c r="C70" s="121"/>
      <c r="D70" s="121"/>
      <c r="E70" s="121"/>
      <c r="F70" s="121"/>
      <c r="G70" s="121"/>
      <c r="H70" s="121"/>
      <c r="I70" s="121"/>
      <c r="J70" s="121"/>
      <c r="K70" s="122"/>
      <c r="L70" t="str">
        <f t="shared" si="8"/>
        <v/>
      </c>
    </row>
    <row r="71" spans="1:13" ht="30" customHeight="1" x14ac:dyDescent="0.25">
      <c r="A71" s="43"/>
      <c r="B71" s="52">
        <f t="shared" ca="1" si="9"/>
        <v>49</v>
      </c>
      <c r="C71" s="53"/>
      <c r="D71" s="54"/>
      <c r="E71" s="55"/>
      <c r="F71" s="57"/>
      <c r="G71" s="57"/>
      <c r="H71" s="88"/>
      <c r="I71" s="53"/>
      <c r="J71" s="57"/>
      <c r="K71" s="58"/>
      <c r="L71" t="str">
        <f t="shared" si="8"/>
        <v/>
      </c>
      <c r="M71" s="104" t="s">
        <v>46</v>
      </c>
    </row>
    <row r="72" spans="1:13" ht="30" customHeight="1" x14ac:dyDescent="0.25">
      <c r="A72" s="43"/>
      <c r="B72" s="59">
        <f t="shared" ca="1" si="9"/>
        <v>50</v>
      </c>
      <c r="C72" s="57"/>
      <c r="D72" s="54"/>
      <c r="E72" s="55"/>
      <c r="F72" s="57"/>
      <c r="G72" s="57"/>
      <c r="H72" s="88"/>
      <c r="I72" s="57"/>
      <c r="J72" s="57"/>
      <c r="K72" s="61"/>
      <c r="L72" t="str">
        <f t="shared" si="8"/>
        <v/>
      </c>
    </row>
    <row r="73" spans="1:13" ht="30" customHeight="1" x14ac:dyDescent="0.25">
      <c r="A73" s="43"/>
      <c r="B73" s="59">
        <f t="shared" ca="1" si="9"/>
        <v>51</v>
      </c>
      <c r="C73" s="57"/>
      <c r="D73" s="54"/>
      <c r="E73" s="55"/>
      <c r="F73" s="57"/>
      <c r="G73" s="57"/>
      <c r="H73" s="88"/>
      <c r="I73" s="57"/>
      <c r="J73" s="57"/>
      <c r="K73" s="61"/>
      <c r="L73" t="str">
        <f t="shared" si="8"/>
        <v/>
      </c>
    </row>
    <row r="74" spans="1:13" ht="30" customHeight="1" x14ac:dyDescent="0.25">
      <c r="A74" s="43"/>
      <c r="B74" s="59">
        <f t="shared" ca="1" si="9"/>
        <v>52</v>
      </c>
      <c r="C74" s="57"/>
      <c r="D74" s="71"/>
      <c r="E74" s="109"/>
      <c r="F74" s="57"/>
      <c r="G74" s="57"/>
      <c r="H74" s="115"/>
      <c r="I74" s="57"/>
      <c r="J74" s="57"/>
      <c r="K74" s="61"/>
      <c r="L74" t="str">
        <f t="shared" si="8"/>
        <v/>
      </c>
    </row>
    <row r="75" spans="1:13" ht="30" customHeight="1" thickBot="1" x14ac:dyDescent="0.3">
      <c r="A75" s="43"/>
      <c r="B75" s="72">
        <f t="shared" ca="1" si="9"/>
        <v>53</v>
      </c>
      <c r="C75" s="111"/>
      <c r="D75" s="73"/>
      <c r="E75" s="112"/>
      <c r="F75" s="113"/>
      <c r="G75" s="113"/>
      <c r="H75" s="112"/>
      <c r="I75" s="113"/>
      <c r="J75" s="113"/>
      <c r="K75" s="114"/>
      <c r="L75" t="str">
        <f t="shared" si="8"/>
        <v/>
      </c>
    </row>
    <row r="76" spans="1:13" ht="38.25" customHeight="1" x14ac:dyDescent="0.25">
      <c r="A76" s="43"/>
      <c r="B76" s="43"/>
      <c r="C76" s="43"/>
      <c r="D76" s="43"/>
      <c r="E76" s="74"/>
      <c r="F76" s="43"/>
      <c r="G76" s="75" t="s">
        <v>47</v>
      </c>
      <c r="H76" s="76" t="s">
        <v>48</v>
      </c>
      <c r="I76" s="77"/>
      <c r="J76" s="77"/>
      <c r="K76" s="43"/>
    </row>
    <row r="77" spans="1:13" ht="19.5" customHeight="1" thickBot="1" x14ac:dyDescent="0.3">
      <c r="A77" s="43"/>
      <c r="B77" s="43"/>
      <c r="C77" s="43"/>
      <c r="D77" s="43"/>
      <c r="E77" s="74"/>
      <c r="F77" s="43"/>
      <c r="G77" s="101">
        <f>SUMIFS(G13:G75,J13:J75,F3)</f>
        <v>188</v>
      </c>
      <c r="H77" s="95">
        <f>SUMIFS(H13:H75,J13:J75,F3)</f>
        <v>25</v>
      </c>
      <c r="I77" s="78"/>
      <c r="J77" s="78"/>
      <c r="K77" s="79"/>
    </row>
    <row r="78" spans="1:13" s="8" customFormat="1" ht="19.5" customHeight="1" x14ac:dyDescent="0.25">
      <c r="A78" s="35"/>
      <c r="B78" s="35"/>
      <c r="C78" s="35"/>
      <c r="D78" s="35"/>
      <c r="E78" s="35"/>
      <c r="F78" s="35"/>
      <c r="G78" s="35"/>
      <c r="H78" s="96"/>
      <c r="I78" s="80"/>
      <c r="J78" s="80"/>
      <c r="K78" s="81"/>
      <c r="L78"/>
      <c r="M78" s="7"/>
    </row>
    <row r="79" spans="1:13" s="8" customFormat="1" ht="19.5" customHeight="1" x14ac:dyDescent="0.25">
      <c r="A79" s="35"/>
      <c r="B79" s="35"/>
      <c r="C79" s="35"/>
      <c r="D79" s="35"/>
      <c r="E79" s="35"/>
      <c r="F79" s="35"/>
      <c r="G79" s="35"/>
      <c r="H79" s="96"/>
      <c r="I79" s="80"/>
      <c r="J79" s="80"/>
      <c r="K79" s="81"/>
      <c r="L79"/>
      <c r="M79" s="7"/>
    </row>
    <row r="80" spans="1:13" s="8" customFormat="1" ht="19.5" customHeight="1" x14ac:dyDescent="0.25">
      <c r="A80" s="35"/>
      <c r="B80" s="35"/>
      <c r="C80" s="35"/>
      <c r="D80" s="35"/>
      <c r="E80" s="40"/>
      <c r="F80" s="35"/>
      <c r="G80" s="82"/>
      <c r="H80" s="96"/>
      <c r="I80" s="80"/>
      <c r="J80" s="80"/>
      <c r="K80" s="81"/>
      <c r="L80"/>
      <c r="M80" s="7"/>
    </row>
    <row r="81" spans="1:13" s="8" customFormat="1" ht="19.5" customHeight="1" x14ac:dyDescent="0.25">
      <c r="A81" s="35"/>
      <c r="B81" s="35"/>
      <c r="C81" s="35"/>
      <c r="D81" s="35" t="s">
        <v>49</v>
      </c>
      <c r="E81" s="123" t="s">
        <v>50</v>
      </c>
      <c r="F81" s="124"/>
      <c r="G81" s="124"/>
      <c r="H81" s="125"/>
      <c r="I81" s="80"/>
      <c r="J81" s="80"/>
      <c r="K81" s="81"/>
      <c r="L81"/>
      <c r="M81" s="7"/>
    </row>
    <row r="82" spans="1:13" s="8" customFormat="1" ht="28.8" x14ac:dyDescent="0.25">
      <c r="A82" s="35"/>
      <c r="B82" s="35"/>
      <c r="C82" s="35"/>
      <c r="D82" s="35">
        <v>1</v>
      </c>
      <c r="E82" s="83"/>
      <c r="F82" s="105" t="s">
        <v>51</v>
      </c>
      <c r="G82" s="105" t="s">
        <v>52</v>
      </c>
      <c r="H82" s="106"/>
      <c r="I82" s="80"/>
      <c r="J82" s="80"/>
      <c r="K82" s="81"/>
      <c r="L82"/>
      <c r="M82" s="7"/>
    </row>
    <row r="83" spans="1:13" s="8" customFormat="1" ht="19.5" customHeight="1" x14ac:dyDescent="0.25">
      <c r="A83" s="35"/>
      <c r="B83" s="35"/>
      <c r="C83" s="35"/>
      <c r="D83" s="35"/>
      <c r="E83" s="89" t="s">
        <v>53</v>
      </c>
      <c r="F83" s="90">
        <v>60</v>
      </c>
      <c r="G83" s="90">
        <f>SUMIFS(H13:H75,I13:I75,D82)</f>
        <v>25</v>
      </c>
      <c r="H83" s="92" t="str">
        <f>IF(G83&gt;=F83,"✔", "✘")</f>
        <v>✘</v>
      </c>
      <c r="I83" s="80"/>
      <c r="J83" s="80"/>
      <c r="K83" s="81"/>
      <c r="L83"/>
      <c r="M83" s="7"/>
    </row>
    <row r="84" spans="1:13" s="8" customFormat="1" ht="15.6" x14ac:dyDescent="0.25">
      <c r="A84" s="35"/>
      <c r="B84" s="35"/>
      <c r="C84" s="35"/>
      <c r="D84" s="35"/>
      <c r="E84" s="84" t="s">
        <v>54</v>
      </c>
      <c r="F84" s="85">
        <v>29</v>
      </c>
      <c r="G84" s="85">
        <f>SUMIFS(H20:H54,I20:I54,D82)</f>
        <v>0</v>
      </c>
      <c r="H84" s="92" t="str">
        <f>IF(G84&gt;=F84,"✔", "✘")</f>
        <v>✘</v>
      </c>
      <c r="I84" s="80"/>
      <c r="J84" s="80"/>
      <c r="K84" s="81"/>
      <c r="L84"/>
      <c r="M84" s="7"/>
    </row>
    <row r="85" spans="1:13" s="8" customFormat="1" ht="15.6" x14ac:dyDescent="0.25">
      <c r="A85" s="35"/>
      <c r="B85" s="35"/>
      <c r="C85" s="35"/>
      <c r="D85" s="35"/>
      <c r="E85" s="89" t="s">
        <v>55</v>
      </c>
      <c r="F85" s="90">
        <v>25</v>
      </c>
      <c r="G85" s="90">
        <f>SUMIFS(H13:H18,I13:I18,D82)</f>
        <v>25</v>
      </c>
      <c r="H85" s="92" t="str">
        <f>IF(G85&gt;=F85,"✔", "✘")</f>
        <v>✔</v>
      </c>
      <c r="I85" s="80"/>
      <c r="J85" s="80"/>
      <c r="K85" s="81"/>
      <c r="L85"/>
      <c r="M85" s="7"/>
    </row>
    <row r="86" spans="1:13" s="8" customFormat="1" ht="19.5" customHeight="1" x14ac:dyDescent="0.25">
      <c r="A86" s="35"/>
      <c r="B86" s="35"/>
      <c r="C86" s="35"/>
      <c r="D86" s="35"/>
      <c r="E86" s="34" t="s">
        <v>56</v>
      </c>
      <c r="F86" s="86">
        <v>2</v>
      </c>
      <c r="G86" s="86">
        <f>SUMIFS(H56:H59,I56:I59,D82)</f>
        <v>0</v>
      </c>
      <c r="H86" s="92" t="str">
        <f>IF(G86&gt;=F86,"✔", "✘")</f>
        <v>✘</v>
      </c>
      <c r="I86" s="80"/>
      <c r="J86" s="80"/>
      <c r="K86" s="81"/>
      <c r="L86"/>
      <c r="M86" s="7"/>
    </row>
    <row r="87" spans="1:13" customFormat="1" ht="19.5" customHeight="1" x14ac:dyDescent="0.25">
      <c r="C87" s="81"/>
      <c r="D87" s="81"/>
      <c r="E87" s="81"/>
      <c r="G87" s="7"/>
      <c r="H87" s="81"/>
      <c r="J87" s="7"/>
    </row>
    <row r="88" spans="1:13" s="8" customFormat="1" ht="19.5" customHeight="1" x14ac:dyDescent="0.25">
      <c r="A88" s="35"/>
      <c r="B88" s="35"/>
      <c r="C88" s="35"/>
      <c r="D88" s="35"/>
      <c r="E88" s="35"/>
      <c r="F88" s="35"/>
      <c r="G88" s="35"/>
      <c r="H88" s="96"/>
      <c r="I88" s="80"/>
      <c r="J88" s="80"/>
      <c r="K88" s="81"/>
      <c r="L88"/>
      <c r="M88" s="7"/>
    </row>
    <row r="89" spans="1:13" s="8" customFormat="1" ht="19.5" customHeight="1" x14ac:dyDescent="0.25">
      <c r="A89" s="35"/>
      <c r="B89" s="35"/>
      <c r="C89" s="35"/>
      <c r="D89" s="35"/>
      <c r="E89" s="40"/>
      <c r="F89" s="35"/>
      <c r="G89" s="35"/>
      <c r="H89" s="96"/>
      <c r="I89" s="80"/>
      <c r="J89" s="80"/>
      <c r="K89" s="81"/>
      <c r="L89"/>
      <c r="M89" s="7"/>
    </row>
    <row r="90" spans="1:13" s="8" customFormat="1" ht="19.5" customHeight="1" x14ac:dyDescent="0.25">
      <c r="A90" s="35"/>
      <c r="B90" s="35"/>
      <c r="C90" s="35"/>
      <c r="D90" s="35"/>
      <c r="E90" s="123" t="s">
        <v>57</v>
      </c>
      <c r="F90" s="124"/>
      <c r="G90" s="124"/>
      <c r="H90" s="125"/>
      <c r="I90" s="81"/>
      <c r="J90" s="81"/>
      <c r="K90" s="81"/>
      <c r="L90"/>
      <c r="M90" s="7"/>
    </row>
    <row r="91" spans="1:13" s="8" customFormat="1" ht="34.5" customHeight="1" x14ac:dyDescent="0.25">
      <c r="A91" s="35"/>
      <c r="B91" s="35"/>
      <c r="C91" s="35"/>
      <c r="D91" s="35"/>
      <c r="E91" s="83"/>
      <c r="F91" s="105" t="s">
        <v>51</v>
      </c>
      <c r="G91" s="105" t="s">
        <v>52</v>
      </c>
      <c r="H91" s="106" t="s">
        <v>58</v>
      </c>
      <c r="I91" s="81"/>
      <c r="J91" s="81"/>
      <c r="K91" s="81"/>
      <c r="L91"/>
      <c r="M91" s="7"/>
    </row>
    <row r="92" spans="1:13" s="8" customFormat="1" ht="19.5" customHeight="1" x14ac:dyDescent="0.25">
      <c r="A92" s="35"/>
      <c r="B92" s="35"/>
      <c r="C92" s="35"/>
      <c r="D92" s="35"/>
      <c r="E92" s="89" t="str">
        <f>SUBSTITUTE(B19,"Wyzwania kierunkowe: ", "",1)</f>
        <v>MĄDROŚĆ I FILOZOFIA</v>
      </c>
      <c r="F92" s="90">
        <v>16</v>
      </c>
      <c r="G92" s="90">
        <f>SUM(H20:H24)</f>
        <v>0</v>
      </c>
      <c r="H92" s="91">
        <f>G92/F92</f>
        <v>0</v>
      </c>
      <c r="I92" s="81"/>
      <c r="J92" s="81"/>
      <c r="K92" s="81"/>
      <c r="L92"/>
      <c r="M92" s="7"/>
    </row>
    <row r="93" spans="1:13" s="8" customFormat="1" ht="19.5" customHeight="1" x14ac:dyDescent="0.25">
      <c r="A93" s="35"/>
      <c r="B93" s="35"/>
      <c r="C93" s="35"/>
      <c r="D93" s="35"/>
      <c r="E93" s="34" t="str">
        <f>SUBSTITUTE(B25,"Wyzwania kierunkowe: ","",1)</f>
        <v>DEMOS I POLIS</v>
      </c>
      <c r="F93" s="86">
        <v>16</v>
      </c>
      <c r="G93" s="86">
        <f ca="1">SUM(H26:H30)</f>
        <v>0</v>
      </c>
      <c r="H93" s="87">
        <f t="shared" ref="H93:H98" ca="1" si="14">G93/F93</f>
        <v>0</v>
      </c>
      <c r="I93" s="81"/>
      <c r="J93" s="81"/>
      <c r="K93" s="81"/>
      <c r="L93"/>
      <c r="M93" s="7"/>
    </row>
    <row r="94" spans="1:13" s="8" customFormat="1" ht="17.100000000000001" customHeight="1" x14ac:dyDescent="0.25">
      <c r="A94" s="35"/>
      <c r="B94" s="35"/>
      <c r="C94" s="35"/>
      <c r="D94" s="35"/>
      <c r="E94" s="89" t="str">
        <f>SUBSTITUTE(B31,"Wyzwania kierunkowe: ","",1)</f>
        <v>HISTORIE - DYSKURSY - TOŻSAMOŚCI</v>
      </c>
      <c r="F94" s="90">
        <v>16</v>
      </c>
      <c r="G94" s="90">
        <f ca="1">SUM(H32:H36)</f>
        <v>0</v>
      </c>
      <c r="H94" s="91">
        <f t="shared" ca="1" si="14"/>
        <v>0</v>
      </c>
      <c r="I94" s="81"/>
      <c r="J94" s="81"/>
      <c r="K94" s="81"/>
      <c r="L94"/>
      <c r="M94" s="7"/>
    </row>
    <row r="95" spans="1:13" s="8" customFormat="1" ht="19.5" customHeight="1" x14ac:dyDescent="0.25">
      <c r="A95" s="35"/>
      <c r="B95" s="35"/>
      <c r="C95" s="35"/>
      <c r="D95" s="35"/>
      <c r="E95" s="34" t="str">
        <f>SUBSTITUTE(B37,"Wyzwania kierunkowe: ","",1)</f>
        <v>KULTURY I RELIGIE</v>
      </c>
      <c r="F95" s="86">
        <v>16</v>
      </c>
      <c r="G95" s="86">
        <f ca="1">SUM(H38:H42)</f>
        <v>0</v>
      </c>
      <c r="H95" s="87">
        <f t="shared" ca="1" si="14"/>
        <v>0</v>
      </c>
      <c r="I95" s="81"/>
      <c r="J95" s="81"/>
      <c r="K95" s="81"/>
      <c r="L95"/>
      <c r="M95" s="7"/>
    </row>
    <row r="96" spans="1:13" s="8" customFormat="1" ht="19.5" customHeight="1" x14ac:dyDescent="0.25">
      <c r="A96" s="35"/>
      <c r="B96" s="35"/>
      <c r="C96" s="35"/>
      <c r="D96" s="35"/>
      <c r="E96" s="89" t="str">
        <f>SUBSTITUTE(B43,"Wyzwania kierunkowe: ","",1)</f>
        <v>THEATRUM MUNDI</v>
      </c>
      <c r="F96" s="90">
        <v>16</v>
      </c>
      <c r="G96" s="90">
        <f ca="1">SUM(H44:H48)</f>
        <v>0</v>
      </c>
      <c r="H96" s="91">
        <f t="shared" ca="1" si="14"/>
        <v>0</v>
      </c>
      <c r="I96" s="81"/>
      <c r="J96" s="81"/>
      <c r="K96" s="81"/>
      <c r="L96"/>
      <c r="M96" s="7"/>
    </row>
    <row r="97" spans="1:14" s="8" customFormat="1" ht="19.5" customHeight="1" x14ac:dyDescent="0.25">
      <c r="A97" s="35"/>
      <c r="B97" s="35"/>
      <c r="C97" s="35"/>
      <c r="D97" s="35"/>
      <c r="E97" s="34" t="str">
        <f>SUBSTITUTE(B49,"Wyzwania kierunkowe: ","",1)</f>
        <v>ZWIERZĘTA I ŚRODOWISKO</v>
      </c>
      <c r="F97" s="86">
        <v>16</v>
      </c>
      <c r="G97" s="86">
        <f ca="1">SUM(H50:H54)</f>
        <v>0</v>
      </c>
      <c r="H97" s="87">
        <f t="shared" ca="1" si="14"/>
        <v>0</v>
      </c>
      <c r="I97" s="81"/>
      <c r="J97" s="81"/>
      <c r="K97" s="81"/>
      <c r="L97"/>
      <c r="M97" s="7"/>
    </row>
    <row r="98" spans="1:14" s="8" customFormat="1" ht="19.5" customHeight="1" x14ac:dyDescent="0.25">
      <c r="A98" s="35"/>
      <c r="B98" s="35"/>
      <c r="C98" s="35"/>
      <c r="D98" s="35"/>
      <c r="E98" s="89" t="s">
        <v>59</v>
      </c>
      <c r="F98" s="90">
        <v>9</v>
      </c>
      <c r="G98" s="90">
        <f ca="1">SUM(H56:H59)</f>
        <v>0</v>
      </c>
      <c r="H98" s="91">
        <f t="shared" ca="1" si="14"/>
        <v>0</v>
      </c>
      <c r="I98" s="81"/>
      <c r="J98" s="81"/>
      <c r="K98" s="81"/>
      <c r="L98"/>
      <c r="M98" s="7"/>
    </row>
    <row r="99" spans="1:14" s="8" customFormat="1" ht="19.5" customHeight="1" x14ac:dyDescent="0.25">
      <c r="A99" s="35"/>
      <c r="B99" s="35"/>
      <c r="C99" s="35"/>
      <c r="D99" s="35"/>
      <c r="E99" s="34" t="s">
        <v>60</v>
      </c>
      <c r="F99" s="86">
        <v>90</v>
      </c>
      <c r="G99" s="86">
        <f>SUM(G71:G75)</f>
        <v>0</v>
      </c>
      <c r="H99" s="87">
        <f t="shared" ref="H99:H101" si="15">G99/F99</f>
        <v>0</v>
      </c>
      <c r="I99" s="81"/>
      <c r="J99" s="81"/>
      <c r="K99" s="81"/>
      <c r="L99"/>
      <c r="M99" s="103" t="s">
        <v>87</v>
      </c>
    </row>
    <row r="100" spans="1:14" s="8" customFormat="1" ht="19.2" customHeight="1" x14ac:dyDescent="0.25">
      <c r="A100" s="35"/>
      <c r="B100" s="35"/>
      <c r="C100" s="35"/>
      <c r="D100" s="35"/>
      <c r="E100" s="89" t="s">
        <v>42</v>
      </c>
      <c r="F100" s="90">
        <v>8</v>
      </c>
      <c r="G100" s="90">
        <f ca="1">SUM(H61:H64)</f>
        <v>0</v>
      </c>
      <c r="H100" s="91">
        <f t="shared" ca="1" si="15"/>
        <v>0</v>
      </c>
      <c r="I100" s="82"/>
      <c r="J100" s="82"/>
      <c r="K100" s="81"/>
      <c r="L100"/>
      <c r="M100" s="103" t="s">
        <v>61</v>
      </c>
    </row>
    <row r="101" spans="1:14" s="8" customFormat="1" ht="20.100000000000001" customHeight="1" x14ac:dyDescent="0.25">
      <c r="A101" s="35"/>
      <c r="B101" s="35"/>
      <c r="C101" s="35"/>
      <c r="D101" s="35"/>
      <c r="E101" s="34" t="s">
        <v>62</v>
      </c>
      <c r="F101" s="86">
        <v>20</v>
      </c>
      <c r="G101" s="86">
        <f ca="1">SUM(H66:H69)</f>
        <v>0</v>
      </c>
      <c r="H101" s="87">
        <f t="shared" ca="1" si="15"/>
        <v>0</v>
      </c>
      <c r="I101" s="82"/>
      <c r="J101" s="82"/>
      <c r="K101" s="81"/>
      <c r="L101"/>
      <c r="M101" s="7"/>
    </row>
    <row r="102" spans="1:14" s="8" customFormat="1" ht="34.5" customHeight="1" x14ac:dyDescent="0.25">
      <c r="E102" s="12"/>
      <c r="G102" s="14"/>
      <c r="H102" s="97"/>
      <c r="I102" s="13"/>
      <c r="J102" s="13"/>
      <c r="L102"/>
      <c r="M102" s="119" t="s">
        <v>63</v>
      </c>
      <c r="N102" s="119"/>
    </row>
    <row r="103" spans="1:14" s="16" customFormat="1" ht="52.8" x14ac:dyDescent="0.25">
      <c r="B103" s="132" t="s">
        <v>64</v>
      </c>
      <c r="C103" s="132"/>
      <c r="D103" s="132"/>
      <c r="E103" s="132"/>
      <c r="F103" s="15"/>
      <c r="G103" s="117" t="s">
        <v>65</v>
      </c>
      <c r="H103" s="117"/>
      <c r="I103" s="117"/>
      <c r="J103" s="117"/>
      <c r="K103" s="117"/>
      <c r="L103"/>
      <c r="M103" s="4" t="s">
        <v>66</v>
      </c>
      <c r="N103" s="4" t="s">
        <v>67</v>
      </c>
    </row>
    <row r="104" spans="1:14" s="16" customFormat="1" ht="27" customHeight="1" x14ac:dyDescent="0.25">
      <c r="B104" s="118" t="s">
        <v>68</v>
      </c>
      <c r="C104" s="118"/>
      <c r="D104" s="118"/>
      <c r="E104" s="118"/>
      <c r="F104" s="118"/>
      <c r="G104" s="9"/>
      <c r="H104" s="10"/>
      <c r="I104" s="10"/>
      <c r="J104" s="10"/>
      <c r="K104" s="10"/>
      <c r="L104"/>
      <c r="M104" s="31"/>
      <c r="N104" s="32"/>
    </row>
    <row r="105" spans="1:14" s="16" customFormat="1" x14ac:dyDescent="0.25">
      <c r="B105" s="118"/>
      <c r="C105" s="118"/>
      <c r="D105" s="118"/>
      <c r="E105" s="118"/>
      <c r="F105" s="118"/>
      <c r="G105" s="28"/>
      <c r="H105" s="98"/>
      <c r="I105" s="29"/>
      <c r="J105" s="29"/>
      <c r="K105" s="29"/>
      <c r="L105"/>
      <c r="M105" s="31"/>
      <c r="N105" s="32"/>
    </row>
    <row r="106" spans="1:14" s="16" customFormat="1" ht="13.5" customHeight="1" x14ac:dyDescent="0.25">
      <c r="B106" s="118"/>
      <c r="C106" s="118"/>
      <c r="D106" s="118"/>
      <c r="E106" s="118"/>
      <c r="F106" s="118"/>
      <c r="G106" s="30" t="s">
        <v>69</v>
      </c>
      <c r="H106" s="10"/>
      <c r="I106" s="11"/>
      <c r="J106" s="11"/>
      <c r="K106" s="11"/>
      <c r="L106"/>
      <c r="M106" s="31"/>
      <c r="N106" s="32"/>
    </row>
    <row r="107" spans="1:14" s="8" customFormat="1" x14ac:dyDescent="0.25">
      <c r="B107" s="118"/>
      <c r="C107" s="118"/>
      <c r="D107" s="118"/>
      <c r="E107" s="118"/>
      <c r="F107" s="118"/>
      <c r="G107" s="19"/>
      <c r="H107" s="99"/>
      <c r="I107" s="20"/>
      <c r="J107" s="20"/>
      <c r="K107" s="20"/>
      <c r="L107"/>
      <c r="M107" s="7"/>
    </row>
    <row r="108" spans="1:14" s="8" customFormat="1" ht="15.6" x14ac:dyDescent="0.25">
      <c r="E108" s="21"/>
      <c r="G108" s="22"/>
      <c r="H108" s="24"/>
      <c r="I108" s="16"/>
      <c r="J108" s="16"/>
      <c r="L108"/>
      <c r="M108" s="7"/>
    </row>
    <row r="109" spans="1:14" s="8" customFormat="1" ht="15.6" x14ac:dyDescent="0.25">
      <c r="B109" s="117" t="s">
        <v>70</v>
      </c>
      <c r="C109" s="117"/>
      <c r="D109" s="117"/>
      <c r="E109" s="117"/>
      <c r="F109" s="23"/>
      <c r="G109" s="117"/>
      <c r="H109" s="117"/>
      <c r="I109" s="117"/>
      <c r="J109" s="117"/>
      <c r="K109" s="117"/>
      <c r="L109"/>
      <c r="M109" s="7"/>
    </row>
    <row r="110" spans="1:14" s="8" customFormat="1" ht="23.4" customHeight="1" x14ac:dyDescent="0.25">
      <c r="B110" s="126"/>
      <c r="C110" s="126"/>
      <c r="D110" s="126"/>
      <c r="E110" s="126"/>
      <c r="F110" s="23"/>
      <c r="G110" s="23"/>
      <c r="H110" s="23"/>
      <c r="I110" s="23"/>
      <c r="J110" s="23"/>
      <c r="K110" s="23"/>
      <c r="L110"/>
      <c r="M110" s="7"/>
    </row>
    <row r="111" spans="1:14" s="8" customFormat="1" ht="15.6" x14ac:dyDescent="0.25">
      <c r="B111" s="25"/>
      <c r="C111" s="25"/>
      <c r="D111" s="25"/>
      <c r="E111" s="17"/>
      <c r="F111" s="23"/>
      <c r="G111" s="23"/>
      <c r="H111" s="23"/>
      <c r="I111" s="23"/>
      <c r="J111" s="23"/>
      <c r="K111" s="23"/>
      <c r="L111"/>
      <c r="M111" s="7"/>
    </row>
    <row r="112" spans="1:14" s="27" customFormat="1" ht="15.6" x14ac:dyDescent="0.25">
      <c r="B112" s="18" t="s">
        <v>69</v>
      </c>
      <c r="C112" s="18"/>
      <c r="D112" s="18"/>
      <c r="E112" s="18"/>
      <c r="F112" s="23"/>
      <c r="G112" s="23"/>
      <c r="H112" s="23"/>
      <c r="I112" s="23"/>
      <c r="J112" s="23"/>
      <c r="K112" s="23"/>
      <c r="L112"/>
      <c r="M112" s="26"/>
    </row>
    <row r="113" spans="2:13" s="8" customFormat="1" ht="15.6" x14ac:dyDescent="0.25">
      <c r="B113" s="19"/>
      <c r="C113" s="19"/>
      <c r="D113" s="19"/>
      <c r="E113" s="20"/>
      <c r="F113" s="23"/>
      <c r="G113" s="23"/>
      <c r="H113" s="23"/>
      <c r="I113" s="23"/>
      <c r="J113" s="23"/>
      <c r="K113" s="23"/>
      <c r="L113"/>
      <c r="M113" s="7"/>
    </row>
    <row r="114" spans="2:13" ht="15.6" x14ac:dyDescent="0.25">
      <c r="F114" s="23"/>
      <c r="G114" s="23"/>
      <c r="H114" s="23"/>
      <c r="I114" s="23"/>
      <c r="J114" s="23"/>
      <c r="K114" s="23"/>
    </row>
    <row r="115" spans="2:13" ht="15.6" x14ac:dyDescent="0.25">
      <c r="F115" s="23"/>
      <c r="G115" s="23"/>
      <c r="H115" s="23"/>
      <c r="I115" s="23"/>
      <c r="J115" s="23"/>
      <c r="K115" s="23"/>
    </row>
    <row r="116" spans="2:13" ht="15.6" x14ac:dyDescent="0.25">
      <c r="F116" s="23"/>
      <c r="G116" s="23"/>
      <c r="H116" s="23"/>
      <c r="I116" s="23"/>
      <c r="J116" s="23"/>
      <c r="K116" s="23"/>
    </row>
  </sheetData>
  <sheetProtection formatCells="0" insertRows="0" deleteRows="0"/>
  <mergeCells count="22">
    <mergeCell ref="B110:E110"/>
    <mergeCell ref="B1:K2"/>
    <mergeCell ref="G103:K103"/>
    <mergeCell ref="B70:K70"/>
    <mergeCell ref="B25:K25"/>
    <mergeCell ref="B31:K31"/>
    <mergeCell ref="B37:K37"/>
    <mergeCell ref="B43:K43"/>
    <mergeCell ref="B49:K49"/>
    <mergeCell ref="B103:E103"/>
    <mergeCell ref="M1:M2"/>
    <mergeCell ref="B109:E109"/>
    <mergeCell ref="G109:K109"/>
    <mergeCell ref="B104:F107"/>
    <mergeCell ref="M102:N102"/>
    <mergeCell ref="B19:K19"/>
    <mergeCell ref="B12:K12"/>
    <mergeCell ref="B55:K55"/>
    <mergeCell ref="E81:H81"/>
    <mergeCell ref="E90:H90"/>
    <mergeCell ref="B65:K65"/>
    <mergeCell ref="B60:K60"/>
  </mergeCells>
  <phoneticPr fontId="0" type="noConversion"/>
  <conditionalFormatting sqref="H78:H79">
    <cfRule type="cellIs" dxfId="5" priority="70" operator="equal">
      <formula>"✘"</formula>
    </cfRule>
    <cfRule type="cellIs" dxfId="4" priority="71" operator="equal">
      <formula>"✔"</formula>
    </cfRule>
  </conditionalFormatting>
  <conditionalFormatting sqref="H83:H86">
    <cfRule type="cellIs" dxfId="3" priority="74" operator="equal">
      <formula>"✘"</formula>
    </cfRule>
    <cfRule type="cellIs" dxfId="2" priority="75" operator="equal">
      <formula>"✔"</formula>
    </cfRule>
  </conditionalFormatting>
  <conditionalFormatting sqref="H88">
    <cfRule type="cellIs" dxfId="1" priority="76" operator="equal">
      <formula>"✘"</formula>
    </cfRule>
    <cfRule type="cellIs" dxfId="0" priority="77" operator="equal">
      <formula>"✔"</formula>
    </cfRule>
  </conditionalFormatting>
  <conditionalFormatting sqref="H92:H101">
    <cfRule type="dataBar" priority="2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{13140845-3E1E-47FC-A7D5-D4F498233C60}</x14:id>
        </ext>
      </extLst>
    </cfRule>
  </conditionalFormatting>
  <dataValidations count="4">
    <dataValidation type="list" showInputMessage="1" showErrorMessage="1" sqref="I13:I18 I56:I59 I61:I64 I71:I75 I66:I69 I20:I24 I26:I30 I32:I36 I38:I42 I44:I48 I50:I54" xr:uid="{6A4FA9FC-57EF-4D45-BF1F-4DA114DE8DF5}">
      <formula1>Etap</formula1>
    </dataValidation>
    <dataValidation type="list" showInputMessage="1" showErrorMessage="1" sqref="J50:J54 J61:J64 J56:J59 J71:J75 J66:J69 J20:J24 J26:J30 J32:J36 J38:J42 J44:J48" xr:uid="{FB6959DD-7312-4E40-A315-44AB1E5E92DF}">
      <formula1>rok_studiow</formula1>
    </dataValidation>
    <dataValidation showInputMessage="1" showErrorMessage="1" sqref="K1:K1048576" xr:uid="{A1239A39-E656-410A-A1F0-355C21882C64}"/>
    <dataValidation type="list" allowBlank="1" showInputMessage="1" showErrorMessage="1" sqref="J13:J18" xr:uid="{C1850B77-F01A-4A87-91A5-2CBA3C397EE9}">
      <formula1>rok_studiow</formula1>
    </dataValidation>
  </dataValidations>
  <hyperlinks>
    <hyperlink ref="M100" r:id="rId1" xr:uid="{A50B16F1-7B0C-490C-B48F-763D25DE673A}"/>
    <hyperlink ref="M99" r:id="rId2" xr:uid="{2ED0D043-447A-433B-9285-CB159C3F4EB8}"/>
  </hyperlinks>
  <printOptions horizontalCentered="1"/>
  <pageMargins left="0.7" right="0.7" top="0.75" bottom="0.75" header="0.3" footer="0.3"/>
  <pageSetup paperSize="9" scale="66" fitToHeight="0" orientation="portrait" r:id="rId3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3140845-3E1E-47FC-A7D5-D4F498233C60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H92:H101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B5C31-E404-443E-AAC0-F4B9A1D0766F}">
  <sheetPr codeName="Arkusz5"/>
  <dimension ref="A1:H9"/>
  <sheetViews>
    <sheetView workbookViewId="0">
      <selection activeCell="H5" sqref="H5"/>
    </sheetView>
  </sheetViews>
  <sheetFormatPr defaultRowHeight="13.2" x14ac:dyDescent="0.25"/>
  <cols>
    <col min="1" max="1" width="31.5546875" bestFit="1" customWidth="1"/>
    <col min="4" max="4" width="10.6640625" bestFit="1" customWidth="1"/>
    <col min="7" max="7" width="16.6640625" customWidth="1"/>
    <col min="8" max="8" width="10.6640625" customWidth="1"/>
  </cols>
  <sheetData>
    <row r="1" spans="1:8" ht="20.399999999999999" thickBot="1" x14ac:dyDescent="0.45">
      <c r="A1" s="6" t="s">
        <v>73</v>
      </c>
      <c r="D1" s="6" t="s">
        <v>74</v>
      </c>
      <c r="F1" s="6" t="s">
        <v>75</v>
      </c>
      <c r="H1" s="6" t="s">
        <v>49</v>
      </c>
    </row>
    <row r="2" spans="1:8" ht="13.8" thickTop="1" x14ac:dyDescent="0.25">
      <c r="A2" t="s">
        <v>41</v>
      </c>
      <c r="D2" t="s">
        <v>76</v>
      </c>
      <c r="F2">
        <v>1</v>
      </c>
      <c r="H2" t="s">
        <v>79</v>
      </c>
    </row>
    <row r="3" spans="1:8" x14ac:dyDescent="0.25">
      <c r="A3" t="s">
        <v>32</v>
      </c>
      <c r="D3" t="s">
        <v>77</v>
      </c>
      <c r="F3">
        <v>2</v>
      </c>
      <c r="H3" t="s">
        <v>80</v>
      </c>
    </row>
    <row r="4" spans="1:8" x14ac:dyDescent="0.25">
      <c r="A4" t="s">
        <v>33</v>
      </c>
      <c r="F4">
        <v>3</v>
      </c>
      <c r="H4" t="s">
        <v>92</v>
      </c>
    </row>
    <row r="5" spans="1:8" x14ac:dyDescent="0.25">
      <c r="A5" t="s">
        <v>35</v>
      </c>
    </row>
    <row r="6" spans="1:8" x14ac:dyDescent="0.25">
      <c r="A6" t="s">
        <v>39</v>
      </c>
    </row>
    <row r="7" spans="1:8" x14ac:dyDescent="0.25">
      <c r="A7" t="s">
        <v>30</v>
      </c>
    </row>
    <row r="8" spans="1:8" x14ac:dyDescent="0.25">
      <c r="A8" t="s">
        <v>37</v>
      </c>
    </row>
    <row r="9" spans="1:8" x14ac:dyDescent="0.25">
      <c r="A9" t="s"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h r J t T f l A J a 6 p A A A A + g A A A B I A H A B D b 2 5 m a W c v U G F j a 2 F n Z S 5 4 b W w g o h g A K K A U A A A A A A A A A A A A A A A A A A A A A A A A A A A A h Y + x D o I w G I R f h X S n L c W o M T 9 l c I W E x M S 4 N q V C I x R C i + X d H H w k X 0 E S R d 0 c 7 + 6 7 5 O 5 x u 0 M 6 t U 1 w V Y P V n U l Q h C k K l J F d q U 2 V o N G d w y 1 K O R R C X k S l g h k 2 d j d Z n a D a u X 5 H i P c e + x h 3 Q 0 U Y p R E 5 5 d l B 1 q o V o T b W C S M V + r T K / y 3 E 4 f g a w x l e x z h m G 4 Z X N K I R k C W A X J s v x O b N m A L 5 M W E / N m 4 c F O + b s M i A L B L I + w d / A l B L A w Q U A A I A C A C G s m 1 N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r J t T S i K R 7 g O A A A A E Q A A A B M A H A B G b 3 J t d W x h c y 9 T Z W N 0 a W 9 u M S 5 t I K I Y A C i g F A A A A A A A A A A A A A A A A A A A A A A A A A A A A C t O T S 7 J z M 9 T C I b Q h t Y A U E s B A i 0 A F A A C A A g A h r J t T f l A J a 6 p A A A A + g A A A B I A A A A A A A A A A A A A A A A A A A A A A E N v b m Z p Z y 9 Q Y W N r Y W d l L n h t b F B L A Q I t A B Q A A g A I A I a y b U 0 P y u m r p A A A A O k A A A A T A A A A A A A A A A A A A A A A A P U A A A B b Q 2 9 u d G V u d F 9 U e X B l c 1 0 u e G 1 s U E s B A i 0 A F A A C A A g A h r J t T S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d b v C Q p r + N F o V I 4 J g B / M C s A A A A A A g A A A A A A E G Y A A A A B A A A g A A A A / 5 F O W u 1 L v o M b 7 a + b h E 3 J s p X e T N 1 r E 3 B m / G R I e e f 1 a y 8 A A A A A D o A A A A A C A A A g A A A A z h z k P V + O / p 0 v g l Z M O 4 L D d 4 5 n Y u O U T + 8 w N O K 0 H n 5 N P t R Q A A A A w t P V 0 x Z y 3 S 5 + g y f y S r n e 0 y g r 9 r s 3 p P A a T B Z B X c x 1 p n y A h A S 6 k m A / D 6 n a j 3 p d P A P O y v 8 p N v A 3 Z n S h s K + Z d D s N e H Z K Y 3 H 5 1 9 W k Z l a a o z U x + m l A A A A A C q V B l 3 s X O C 7 O g 2 g U l t E W n 3 M W W M 2 X G c D g z 5 P y 7 O 4 i T z n 9 n i K R M Y V O I V G 4 R G u p H M u 2 + d Y l 8 K a K z A p E I 5 7 3 D p n j 4 Q = = < / D a t a M a s h u p > 
</file>

<file path=customXml/itemProps1.xml><?xml version="1.0" encoding="utf-8"?>
<ds:datastoreItem xmlns:ds="http://schemas.openxmlformats.org/officeDocument/2006/customXml" ds:itemID="{77C6220F-2766-4B5C-B6F8-A902D901360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Program zajęć - I</vt:lpstr>
      <vt:lpstr>Slowniki</vt:lpstr>
      <vt:lpstr>Etap</vt:lpstr>
      <vt:lpstr>'Program zajęć - I'!Print_Area</vt:lpstr>
      <vt:lpstr>rok_studiow</vt:lpstr>
      <vt:lpstr>Tak_Nie</vt:lpstr>
      <vt:lpstr>TYP_PRZEDMIOTU</vt:lpstr>
      <vt:lpstr>TYPY_PRZEDMIOTU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---</dc:creator>
  <cp:keywords/>
  <dc:description/>
  <cp:lastModifiedBy>Ewa Janion</cp:lastModifiedBy>
  <cp:revision/>
  <dcterms:created xsi:type="dcterms:W3CDTF">2004-09-27T17:13:48Z</dcterms:created>
  <dcterms:modified xsi:type="dcterms:W3CDTF">2024-09-27T17:14:44Z</dcterms:modified>
  <cp:category/>
  <cp:contentStatus/>
</cp:coreProperties>
</file>